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БЮДЖЕТА'!$A$12:$E$204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<sst xmlns="http://schemas.openxmlformats.org/spreadsheetml/2006/main" count="435" uniqueCount="306">
  <si>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</si>
  <si>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</si>
  <si>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</si>
  <si>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</si>
  <si>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</si>
  <si>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</si>
  <si>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</si>
  <si>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</si>
  <si>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</si>
  <si>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</si>
  <si>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</si>
  <si>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</si>
  <si>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</si>
  <si>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</si>
  <si>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</si>
  <si>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</si>
  <si>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</si>
  <si>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</si>
  <si>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</si>
  <si>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</si>
  <si>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</si>
  <si>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</si>
  <si>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</si>
  <si>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</si>
  <si>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</si>
  <si>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</si>
  <si>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</si>
  <si>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</si>
  <si>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</si>
  <si>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</si>
  <si>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</si>
  <si>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</si>
  <si>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</si>
  <si>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</si>
  <si>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</si>
  <si>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</si>
  <si>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</si>
  <si>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</si>
  <si>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</si>
  <si>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</si>
  <si>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</si>
  <si>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</si>
  <si>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</si>
  <si>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</si>
  <si>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</si>
  <si>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</si>
  <si>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</si>
  <si>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</si>
  <si>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</si>
  <si>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</si>
  <si>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</si>
  <si>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</si>
  <si>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</si>
  <si>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</si>
  <si>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</si>
  <si>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</si>
  <si>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</si>
  <si>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</si>
  <si>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</si>
  <si>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</si>
  <si>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</si>
  <si>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</si>
  <si>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</si>
  <si>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</si>
  <si>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</si>
  <si>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</si>
  <si>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</si>
  <si>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</si>
  <si>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</si>
  <si>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</si>
  <si>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</si>
  <si>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</si>
  <si>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</si>
  <si>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</si>
  <si>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</si>
  <si>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</si>
  <si>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</si>
  <si>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</si>
  <si>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</si>
  <si>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</si>
  <si>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</si>
  <si>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</si>
  <si>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</si>
  <si>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</si>
  <si>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</si>
  <si>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</si>
  <si>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</si>
  <si>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</si>
  <si>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</si>
  <si>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</si>
  <si>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</si>
  <si>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</si>
  <si>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</si>
  <si>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</si>
  <si>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</si>
  <si>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</si>
  <si>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</si>
  <si>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</si>
  <si>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</si>
  <si>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</si>
  <si>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</si>
  <si>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</si>
  <si>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</si>
  <si>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</si>
  <si>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</si>
  <si>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</si>
  <si>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</si>
  <si>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</si>
  <si>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</si>
  <si>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</si>
  <si>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</si>
  <si>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</si>
  <si>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</si>
  <si>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</si>
  <si>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</si>
  <si>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</si>
  <si>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</si>
  <si>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</si>
  <si>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</si>
  <si>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</si>
  <si>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</si>
  <si>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</si>
  <si>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</si>
  <si>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</si>
  <si>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</si>
  <si>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</si>
  <si>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</si>
  <si>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</si>
  <si>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</si>
  <si>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</si>
  <si>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</si>
  <si>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</si>
  <si>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</si>
  <si>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</si>
  <si>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</si>
  <si>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</si>
  <si>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</si>
  <si>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</si>
  <si>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</si>
  <si>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</si>
  <si>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</si>
  <si>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</si>
  <si>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</si>
  <si>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</si>
  <si>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</si>
  <si>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</si>
  <si>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</si>
  <si>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</si>
  <si>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</si>
  <si>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</si>
  <si>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</si>
  <si>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</si>
  <si>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</si>
  <si>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</si>
  <si>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</si>
  <si>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</si>
  <si>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</si>
  <si>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</si>
  <si>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</si>
  <si>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</si>
  <si>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</si>
  <si>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</si>
  <si>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</si>
  <si>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</si>
  <si>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</si>
  <si>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</si>
  <si>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</si>
  <si>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</si>
  <si>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</si>
  <si>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</si>
  <si>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</si>
  <si>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</si>
  <si>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</si>
  <si>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</si>
  <si>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</si>
  <si>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</si>
  <si>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</si>
  <si>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</si>
  <si>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</si>
  <si>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</si>
  <si>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</si>
  <si>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</si>
  <si>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</si>
  <si>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</si>
  <si>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</si>
  <si>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</si>
  <si>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</si>
  <si>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</si>
  <si>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</si>
  <si>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</si>
  <si>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</si>
  <si>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</si>
  <si>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</si>
  <si>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</si>
  <si>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</si>
  <si>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</si>
  <si>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</si>
  <si>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</si>
  <si>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</si>
  <si>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</si>
  <si>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</si>
  <si>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</si>
  <si>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</si>
  <si>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</si>
  <si>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</si>
  <si>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</si>
  <si>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Мероприятия районных бюджетных муниципальных учреждений по созданию доступной среды для инвалидов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</si>
  <si>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</si>
  <si>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</si>
  <si>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</si>
  <si>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</si>
  <si>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</si>
  <si>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</si>
  <si>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</si>
  <si>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</si>
  <si>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</si>
  <si>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</si>
  <si>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</si>
  <si>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</si>
  <si>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</si>
  <si>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</si>
  <si>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</si>
  <si>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</si>
  <si>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</si>
  <si>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</si>
  <si>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</si>
  <si>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</si>
  <si>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</si>
  <si>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</si>
  <si>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</si>
  <si>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</si>
  <si>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</si>
  <si>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</si>
  <si>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</si>
  <si>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</si>
  <si>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</si>
  <si>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</si>
  <si>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</si>
  <si>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</si>
  <si>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</si>
  <si>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</si>
  <si>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</si>
  <si>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</si>
  <si>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</si>
  <si>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03100R5200</t>
  </si>
  <si>
    <t>Строительство (реконструкция) зданий муниципальных общеобразовательных организаций</t>
  </si>
  <si>
    <t xml:space="preserve">Михайловского муниципального </t>
  </si>
  <si>
    <t xml:space="preserve">"Приложение 14 к решению </t>
  </si>
  <si>
    <t>№ 146 от 13.12.2016 г."</t>
  </si>
  <si>
    <t>22000S2070</t>
  </si>
  <si>
    <t>05000L0270</t>
  </si>
  <si>
    <t>01000L0200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</si>
  <si>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</si>
  <si>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</si>
  <si>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999005485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</si>
  <si>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</si>
  <si>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</si>
  <si>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</si>
  <si>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</si>
  <si>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</si>
  <si>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</si>
  <si>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</si>
  <si>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</si>
  <si>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</si>
  <si>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</si>
  <si>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</si>
  <si>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</si>
  <si>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</si>
  <si>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</si>
  <si>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</si>
  <si>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03100S2340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</si>
  <si>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</si>
  <si>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03100L5200</t>
  </si>
  <si>
    <t>Мероприятия государственной программы Российской Федерации "Доступная среда" на 2011-2020 годы</t>
  </si>
  <si>
    <t>03600R0270</t>
  </si>
  <si>
    <t>05000R0270</t>
  </si>
  <si>
    <t>08000S2370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</si>
  <si>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</si>
  <si>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</si>
  <si>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</si>
  <si>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</si>
  <si>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</si>
  <si>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</si>
  <si>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</si>
  <si>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</si>
  <si>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</si>
  <si>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</si>
  <si>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</si>
  <si>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</si>
  <si>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</si>
  <si>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</si>
  <si>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</si>
  <si>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</si>
  <si>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</si>
  <si>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</si>
  <si>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</si>
  <si>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</si>
  <si>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0200011690</t>
  </si>
  <si>
    <t>0320021691</t>
  </si>
  <si>
    <t>Мероприятия учреждений по развитию общего образования</t>
  </si>
  <si>
    <t>Мероприятия учреждений по развитию дошкольного образования</t>
  </si>
  <si>
    <t>0310021691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</si>
  <si>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</si>
  <si>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</si>
  <si>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Приложение 5 к решению Думы</t>
  </si>
  <si>
    <t>района № 236 от 23.11.2017г.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</si>
</sst>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8"/>
  <sheetViews>
    <sheetView showGridLines="0" tabSelected="1" zoomScalePageLayoutView="0" workbookViewId="0" topLeftCell="A1">
      <selection activeCell="B3" sqref="B3:E3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5" ht="15.75">
      <c r="B1" s="148" t="s">
        <v>304</v>
      </c>
      <c r="C1" s="148"/>
      <c r="D1" s="148"/>
      <c r="E1" s="148"/>
    </row>
    <row r="2" spans="2:5" ht="15.75">
      <c r="B2" s="148" t="s">
        <v>246</v>
      </c>
      <c r="C2" s="148"/>
      <c r="D2" s="148"/>
      <c r="E2" s="148"/>
    </row>
    <row r="3" spans="2:5" ht="15.75">
      <c r="B3" s="148" t="s">
        <v>305</v>
      </c>
      <c r="C3" s="148"/>
      <c r="D3" s="148"/>
      <c r="E3" s="148"/>
    </row>
    <row r="5" spans="2:23" ht="18.75">
      <c r="B5" s="143" t="s">
        <v>247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59"/>
      <c r="W5" s="2"/>
    </row>
    <row r="6" spans="2:23" ht="15" customHeight="1">
      <c r="B6" s="144" t="s">
        <v>75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60"/>
      <c r="W6" s="2"/>
    </row>
    <row r="7" spans="2:23" ht="12.75">
      <c r="B7" s="146" t="s">
        <v>248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V7" s="2"/>
      <c r="W7" s="2"/>
    </row>
    <row r="8" spans="2:23" ht="12.75">
      <c r="B8" s="2"/>
      <c r="V8" s="2"/>
      <c r="W8" s="2"/>
    </row>
    <row r="9" spans="1:23" ht="30.75" customHeight="1">
      <c r="A9" s="145" t="s">
        <v>27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V9" s="2"/>
      <c r="W9" s="2"/>
    </row>
    <row r="10" spans="1:23" ht="57" customHeight="1">
      <c r="A10" s="142" t="s">
        <v>236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V10" s="2"/>
      <c r="W10" s="2"/>
    </row>
    <row r="11" spans="1:23" ht="16.5" thickBot="1">
      <c r="A11" s="38"/>
      <c r="B11" s="38"/>
      <c r="C11" s="38"/>
      <c r="D11" s="38"/>
      <c r="E11" s="38" t="s">
        <v>73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24</v>
      </c>
    </row>
    <row r="12" spans="1:23" ht="48" thickBot="1">
      <c r="A12" s="4" t="s">
        <v>0</v>
      </c>
      <c r="B12" s="4" t="s">
        <v>17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26</v>
      </c>
      <c r="W12" s="36" t="s">
        <v>25</v>
      </c>
    </row>
    <row r="13" spans="1:23" ht="25.5" customHeight="1" thickBot="1">
      <c r="A13" s="80" t="s">
        <v>74</v>
      </c>
      <c r="B13" s="81" t="s">
        <v>2</v>
      </c>
      <c r="C13" s="82"/>
      <c r="D13" s="81" t="s">
        <v>111</v>
      </c>
      <c r="E13" s="107">
        <f>E19+E23+E58+E67+E71+E76+E81+E88+E91+E94+E97+E100+E112+E14+E63+E55+E116+E124+E130</f>
        <v>569106.9565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9" t="s">
        <v>221</v>
      </c>
      <c r="B14" s="90" t="s">
        <v>82</v>
      </c>
      <c r="C14" s="91"/>
      <c r="D14" s="90" t="s">
        <v>112</v>
      </c>
      <c r="E14" s="92">
        <f>E15</f>
        <v>3937.0149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30" t="s">
        <v>18</v>
      </c>
      <c r="B15" s="93" t="s">
        <v>82</v>
      </c>
      <c r="C15" s="94"/>
      <c r="D15" s="93" t="s">
        <v>112</v>
      </c>
      <c r="E15" s="95">
        <f>E16+E17+E18</f>
        <v>3937.0149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25.5" customHeight="1" thickBot="1">
      <c r="A16" s="67" t="s">
        <v>81</v>
      </c>
      <c r="B16" s="96" t="s">
        <v>82</v>
      </c>
      <c r="C16" s="97"/>
      <c r="D16" s="96" t="s">
        <v>251</v>
      </c>
      <c r="E16" s="98">
        <v>1280.3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25.5" customHeight="1" thickBot="1">
      <c r="A17" s="67" t="s">
        <v>213</v>
      </c>
      <c r="B17" s="96" t="s">
        <v>82</v>
      </c>
      <c r="C17" s="97"/>
      <c r="D17" s="96" t="s">
        <v>215</v>
      </c>
      <c r="E17" s="98">
        <v>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25.5" customHeight="1" thickBot="1">
      <c r="A18" s="67" t="s">
        <v>214</v>
      </c>
      <c r="B18" s="96" t="s">
        <v>82</v>
      </c>
      <c r="C18" s="97"/>
      <c r="D18" s="96" t="s">
        <v>218</v>
      </c>
      <c r="E18" s="98">
        <v>2656.7149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219</v>
      </c>
      <c r="B19" s="16">
        <v>951</v>
      </c>
      <c r="C19" s="9"/>
      <c r="D19" s="9" t="s">
        <v>114</v>
      </c>
      <c r="E19" s="103">
        <f>E20</f>
        <v>13355.5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16.5" thickBot="1">
      <c r="A20" s="130" t="s">
        <v>18</v>
      </c>
      <c r="B20" s="131">
        <v>951</v>
      </c>
      <c r="C20" s="132"/>
      <c r="D20" s="131" t="s">
        <v>114</v>
      </c>
      <c r="E20" s="133">
        <f>E21+E22</f>
        <v>13355.5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32.25" thickBot="1">
      <c r="A21" s="67" t="s">
        <v>46</v>
      </c>
      <c r="B21" s="63">
        <v>951</v>
      </c>
      <c r="C21" s="65"/>
      <c r="D21" s="64" t="s">
        <v>113</v>
      </c>
      <c r="E21" s="102">
        <v>13355.5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18.75">
      <c r="A22" s="67" t="s">
        <v>107</v>
      </c>
      <c r="B22" s="63">
        <v>951</v>
      </c>
      <c r="C22" s="65"/>
      <c r="D22" s="64" t="s">
        <v>297</v>
      </c>
      <c r="E22" s="102">
        <v>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1.5">
      <c r="A23" s="13" t="s">
        <v>220</v>
      </c>
      <c r="B23" s="16">
        <v>953</v>
      </c>
      <c r="C23" s="9"/>
      <c r="D23" s="9" t="s">
        <v>117</v>
      </c>
      <c r="E23" s="103">
        <f>E24</f>
        <v>450814.60862</v>
      </c>
      <c r="F23" s="103">
        <f aca="true" t="shared" si="0" ref="F23:W23">F24</f>
        <v>0</v>
      </c>
      <c r="G23" s="103">
        <f t="shared" si="0"/>
        <v>0</v>
      </c>
      <c r="H23" s="103">
        <f t="shared" si="0"/>
        <v>0</v>
      </c>
      <c r="I23" s="103">
        <f t="shared" si="0"/>
        <v>0</v>
      </c>
      <c r="J23" s="103">
        <f t="shared" si="0"/>
        <v>0</v>
      </c>
      <c r="K23" s="103">
        <f t="shared" si="0"/>
        <v>0</v>
      </c>
      <c r="L23" s="103">
        <f t="shared" si="0"/>
        <v>0</v>
      </c>
      <c r="M23" s="103">
        <f t="shared" si="0"/>
        <v>0</v>
      </c>
      <c r="N23" s="103">
        <f t="shared" si="0"/>
        <v>0</v>
      </c>
      <c r="O23" s="103">
        <f t="shared" si="0"/>
        <v>0</v>
      </c>
      <c r="P23" s="103">
        <f t="shared" si="0"/>
        <v>0</v>
      </c>
      <c r="Q23" s="103">
        <f t="shared" si="0"/>
        <v>0</v>
      </c>
      <c r="R23" s="103">
        <f t="shared" si="0"/>
        <v>0</v>
      </c>
      <c r="S23" s="103">
        <f t="shared" si="0"/>
        <v>0</v>
      </c>
      <c r="T23" s="103">
        <f t="shared" si="0"/>
        <v>0</v>
      </c>
      <c r="U23" s="103">
        <f t="shared" si="0"/>
        <v>0</v>
      </c>
      <c r="V23" s="103">
        <f t="shared" si="0"/>
        <v>0</v>
      </c>
      <c r="W23" s="103">
        <f t="shared" si="0"/>
        <v>0</v>
      </c>
    </row>
    <row r="24" spans="1:23" ht="26.25" thickBot="1">
      <c r="A24" s="130" t="s">
        <v>20</v>
      </c>
      <c r="B24" s="131" t="s">
        <v>19</v>
      </c>
      <c r="C24" s="132"/>
      <c r="D24" s="131" t="s">
        <v>111</v>
      </c>
      <c r="E24" s="133">
        <f aca="true" t="shared" si="1" ref="E24:W24">E25+E32+E46+E49+E52</f>
        <v>450814.60862</v>
      </c>
      <c r="F24" s="133">
        <f t="shared" si="1"/>
        <v>0</v>
      </c>
      <c r="G24" s="133">
        <f t="shared" si="1"/>
        <v>0</v>
      </c>
      <c r="H24" s="133">
        <f t="shared" si="1"/>
        <v>0</v>
      </c>
      <c r="I24" s="133">
        <f t="shared" si="1"/>
        <v>0</v>
      </c>
      <c r="J24" s="133">
        <f t="shared" si="1"/>
        <v>0</v>
      </c>
      <c r="K24" s="133">
        <f t="shared" si="1"/>
        <v>0</v>
      </c>
      <c r="L24" s="133">
        <f t="shared" si="1"/>
        <v>0</v>
      </c>
      <c r="M24" s="133">
        <f t="shared" si="1"/>
        <v>0</v>
      </c>
      <c r="N24" s="133">
        <f t="shared" si="1"/>
        <v>0</v>
      </c>
      <c r="O24" s="133">
        <f t="shared" si="1"/>
        <v>0</v>
      </c>
      <c r="P24" s="133">
        <f t="shared" si="1"/>
        <v>0</v>
      </c>
      <c r="Q24" s="133">
        <f t="shared" si="1"/>
        <v>0</v>
      </c>
      <c r="R24" s="133">
        <f t="shared" si="1"/>
        <v>0</v>
      </c>
      <c r="S24" s="133">
        <f t="shared" si="1"/>
        <v>0</v>
      </c>
      <c r="T24" s="133">
        <f t="shared" si="1"/>
        <v>0</v>
      </c>
      <c r="U24" s="133">
        <f t="shared" si="1"/>
        <v>0</v>
      </c>
      <c r="V24" s="133">
        <f t="shared" si="1"/>
        <v>0</v>
      </c>
      <c r="W24" s="133">
        <f t="shared" si="1"/>
        <v>0</v>
      </c>
    </row>
    <row r="25" spans="1:23" ht="19.5" customHeight="1" thickBot="1">
      <c r="A25" s="75" t="s">
        <v>62</v>
      </c>
      <c r="B25" s="18">
        <v>953</v>
      </c>
      <c r="C25" s="6"/>
      <c r="D25" s="6" t="s">
        <v>115</v>
      </c>
      <c r="E25" s="108">
        <f>SUM(E26:E31)</f>
        <v>99844.31363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116</v>
      </c>
      <c r="E26" s="102">
        <v>31964.1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78</v>
      </c>
      <c r="B27" s="63">
        <v>953</v>
      </c>
      <c r="C27" s="64"/>
      <c r="D27" s="64" t="s">
        <v>118</v>
      </c>
      <c r="E27" s="102">
        <v>100.79335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16.5" thickBot="1">
      <c r="A28" s="67" t="s">
        <v>300</v>
      </c>
      <c r="B28" s="63">
        <v>953</v>
      </c>
      <c r="C28" s="64"/>
      <c r="D28" s="64" t="s">
        <v>298</v>
      </c>
      <c r="E28" s="102">
        <v>30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51" customHeight="1" thickBot="1">
      <c r="A29" s="67" t="s">
        <v>63</v>
      </c>
      <c r="B29" s="63">
        <v>953</v>
      </c>
      <c r="C29" s="64"/>
      <c r="D29" s="64" t="s">
        <v>119</v>
      </c>
      <c r="E29" s="102">
        <v>66216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51" customHeight="1" thickBot="1">
      <c r="A30" s="67" t="s">
        <v>259</v>
      </c>
      <c r="B30" s="63">
        <v>953</v>
      </c>
      <c r="C30" s="64"/>
      <c r="D30" s="64" t="s">
        <v>260</v>
      </c>
      <c r="E30" s="102">
        <v>1240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52.5" customHeight="1" thickBot="1">
      <c r="A31" s="67" t="s">
        <v>261</v>
      </c>
      <c r="B31" s="63">
        <v>953</v>
      </c>
      <c r="C31" s="64"/>
      <c r="D31" s="64" t="s">
        <v>262</v>
      </c>
      <c r="E31" s="102">
        <v>293.42028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23.25" customHeight="1" thickBot="1">
      <c r="A32" s="76" t="s">
        <v>64</v>
      </c>
      <c r="B32" s="74">
        <v>953</v>
      </c>
      <c r="C32" s="6"/>
      <c r="D32" s="6" t="s">
        <v>120</v>
      </c>
      <c r="E32" s="108">
        <f>SUM(E33:E45)</f>
        <v>314492.24569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62" t="s">
        <v>46</v>
      </c>
      <c r="B33" s="63">
        <v>953</v>
      </c>
      <c r="C33" s="64"/>
      <c r="D33" s="64" t="s">
        <v>121</v>
      </c>
      <c r="E33" s="102">
        <v>58330.8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7" t="s">
        <v>86</v>
      </c>
      <c r="B34" s="63">
        <v>953</v>
      </c>
      <c r="C34" s="64"/>
      <c r="D34" s="64" t="s">
        <v>122</v>
      </c>
      <c r="E34" s="102">
        <v>142.206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16.5" thickBot="1">
      <c r="A35" s="67" t="s">
        <v>299</v>
      </c>
      <c r="B35" s="63">
        <v>953</v>
      </c>
      <c r="C35" s="64"/>
      <c r="D35" s="64" t="s">
        <v>301</v>
      </c>
      <c r="E35" s="102">
        <v>30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62" t="s">
        <v>65</v>
      </c>
      <c r="B36" s="77">
        <v>953</v>
      </c>
      <c r="C36" s="64"/>
      <c r="D36" s="64" t="s">
        <v>123</v>
      </c>
      <c r="E36" s="102">
        <v>5776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48" customHeight="1" thickBot="1">
      <c r="A37" s="78" t="s">
        <v>66</v>
      </c>
      <c r="B37" s="79">
        <v>953</v>
      </c>
      <c r="C37" s="64"/>
      <c r="D37" s="64" t="s">
        <v>124</v>
      </c>
      <c r="E37" s="102">
        <v>231255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3" customHeight="1" thickBot="1">
      <c r="A38" s="62" t="s">
        <v>69</v>
      </c>
      <c r="B38" s="63">
        <v>953</v>
      </c>
      <c r="C38" s="64"/>
      <c r="D38" s="64" t="s">
        <v>125</v>
      </c>
      <c r="E38" s="102">
        <v>895.22452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20.25" customHeight="1" thickBot="1">
      <c r="A39" s="67" t="s">
        <v>70</v>
      </c>
      <c r="B39" s="63">
        <v>953</v>
      </c>
      <c r="C39" s="64"/>
      <c r="D39" s="64" t="s">
        <v>126</v>
      </c>
      <c r="E39" s="102">
        <v>3175.44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18.75" customHeight="1" thickBot="1">
      <c r="A40" s="67" t="s">
        <v>263</v>
      </c>
      <c r="B40" s="63">
        <v>953</v>
      </c>
      <c r="C40" s="64"/>
      <c r="D40" s="64" t="s">
        <v>264</v>
      </c>
      <c r="E40" s="102">
        <v>3600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18.75" customHeight="1" thickBot="1">
      <c r="A41" s="67" t="s">
        <v>265</v>
      </c>
      <c r="B41" s="63">
        <v>953</v>
      </c>
      <c r="C41" s="64"/>
      <c r="D41" s="64" t="s">
        <v>266</v>
      </c>
      <c r="E41" s="102">
        <v>3600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5.25" customHeight="1" thickBot="1">
      <c r="A42" s="67" t="s">
        <v>268</v>
      </c>
      <c r="B42" s="63">
        <v>953</v>
      </c>
      <c r="C42" s="64"/>
      <c r="D42" s="64" t="s">
        <v>269</v>
      </c>
      <c r="E42" s="102">
        <v>1860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5.25" customHeight="1" thickBot="1">
      <c r="A43" s="67" t="s">
        <v>267</v>
      </c>
      <c r="B43" s="63">
        <v>953</v>
      </c>
      <c r="C43" s="64"/>
      <c r="D43" s="64" t="s">
        <v>270</v>
      </c>
      <c r="E43" s="102">
        <v>436.66417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6.75" customHeight="1" thickBot="1">
      <c r="A44" s="67" t="s">
        <v>245</v>
      </c>
      <c r="B44" s="63">
        <v>953</v>
      </c>
      <c r="C44" s="64"/>
      <c r="D44" s="64" t="s">
        <v>244</v>
      </c>
      <c r="E44" s="102">
        <v>4920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6.75" customHeight="1" thickBot="1">
      <c r="A45" s="67" t="s">
        <v>271</v>
      </c>
      <c r="B45" s="63">
        <v>953</v>
      </c>
      <c r="C45" s="64"/>
      <c r="D45" s="64" t="s">
        <v>272</v>
      </c>
      <c r="E45" s="102">
        <v>470.911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2.25" thickBot="1">
      <c r="A46" s="75" t="s">
        <v>67</v>
      </c>
      <c r="B46" s="74">
        <v>953</v>
      </c>
      <c r="C46" s="6"/>
      <c r="D46" s="6" t="s">
        <v>127</v>
      </c>
      <c r="E46" s="108">
        <f>E47+E48</f>
        <v>20837.2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2.25" thickBot="1">
      <c r="A47" s="62" t="s">
        <v>68</v>
      </c>
      <c r="B47" s="63">
        <v>953</v>
      </c>
      <c r="C47" s="64"/>
      <c r="D47" s="64" t="s">
        <v>128</v>
      </c>
      <c r="E47" s="102">
        <v>20837.2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20.25" customHeight="1" thickBot="1">
      <c r="A48" s="67" t="s">
        <v>202</v>
      </c>
      <c r="B48" s="63">
        <v>953</v>
      </c>
      <c r="C48" s="64"/>
      <c r="D48" s="64" t="s">
        <v>203</v>
      </c>
      <c r="E48" s="102">
        <v>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2.25" thickBot="1">
      <c r="A49" s="75" t="s">
        <v>71</v>
      </c>
      <c r="B49" s="18">
        <v>953</v>
      </c>
      <c r="C49" s="6"/>
      <c r="D49" s="6" t="s">
        <v>129</v>
      </c>
      <c r="E49" s="108">
        <f>E50+E51</f>
        <v>13289.2493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62" t="s">
        <v>33</v>
      </c>
      <c r="B50" s="63">
        <v>953</v>
      </c>
      <c r="C50" s="64"/>
      <c r="D50" s="64" t="s">
        <v>130</v>
      </c>
      <c r="E50" s="102">
        <v>13127.6893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6.5" thickBot="1">
      <c r="A51" s="62" t="s">
        <v>87</v>
      </c>
      <c r="B51" s="63">
        <v>953</v>
      </c>
      <c r="C51" s="64"/>
      <c r="D51" s="64" t="s">
        <v>131</v>
      </c>
      <c r="E51" s="102">
        <v>161.56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16.5" thickBot="1">
      <c r="A52" s="75" t="s">
        <v>255</v>
      </c>
      <c r="B52" s="18">
        <v>953</v>
      </c>
      <c r="C52" s="6"/>
      <c r="D52" s="6" t="s">
        <v>258</v>
      </c>
      <c r="E52" s="108">
        <f>E53+E54</f>
        <v>2351.6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16.5" thickBot="1">
      <c r="A53" s="62" t="s">
        <v>256</v>
      </c>
      <c r="B53" s="63">
        <v>953</v>
      </c>
      <c r="C53" s="64"/>
      <c r="D53" s="64" t="s">
        <v>257</v>
      </c>
      <c r="E53" s="102">
        <v>96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2.25" thickBot="1">
      <c r="A54" s="62" t="s">
        <v>273</v>
      </c>
      <c r="B54" s="63">
        <v>953</v>
      </c>
      <c r="C54" s="64"/>
      <c r="D54" s="64" t="s">
        <v>274</v>
      </c>
      <c r="E54" s="102">
        <v>2255.6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2.25" thickBot="1">
      <c r="A55" s="8" t="s">
        <v>222</v>
      </c>
      <c r="B55" s="16">
        <v>951</v>
      </c>
      <c r="C55" s="9"/>
      <c r="D55" s="9" t="s">
        <v>132</v>
      </c>
      <c r="E55" s="10">
        <f>E56</f>
        <v>32.1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16.5" thickBot="1">
      <c r="A56" s="130" t="s">
        <v>18</v>
      </c>
      <c r="B56" s="86">
        <v>951</v>
      </c>
      <c r="C56" s="87"/>
      <c r="D56" s="87" t="s">
        <v>132</v>
      </c>
      <c r="E56" s="88">
        <f>E57</f>
        <v>32.1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7" t="s">
        <v>83</v>
      </c>
      <c r="B57" s="63">
        <v>951</v>
      </c>
      <c r="C57" s="64"/>
      <c r="D57" s="64" t="s">
        <v>133</v>
      </c>
      <c r="E57" s="66">
        <v>32.1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4.5" customHeight="1" thickBot="1">
      <c r="A58" s="13" t="s">
        <v>223</v>
      </c>
      <c r="B58" s="16">
        <v>951</v>
      </c>
      <c r="C58" s="9"/>
      <c r="D58" s="9" t="s">
        <v>134</v>
      </c>
      <c r="E58" s="10">
        <f>E59</f>
        <v>626.56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30" t="s">
        <v>18</v>
      </c>
      <c r="B59" s="131">
        <v>951</v>
      </c>
      <c r="C59" s="132"/>
      <c r="D59" s="131" t="s">
        <v>134</v>
      </c>
      <c r="E59" s="134">
        <f>E60+E61+E62</f>
        <v>626.56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3" customHeight="1" thickBot="1">
      <c r="A60" s="67" t="s">
        <v>55</v>
      </c>
      <c r="B60" s="63">
        <v>951</v>
      </c>
      <c r="C60" s="64"/>
      <c r="D60" s="64" t="s">
        <v>135</v>
      </c>
      <c r="E60" s="66">
        <v>10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3" customHeight="1" thickBot="1">
      <c r="A61" s="67" t="s">
        <v>206</v>
      </c>
      <c r="B61" s="63">
        <v>951</v>
      </c>
      <c r="C61" s="64"/>
      <c r="D61" s="64" t="s">
        <v>250</v>
      </c>
      <c r="E61" s="66">
        <v>116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3" customHeight="1" thickBot="1">
      <c r="A62" s="67" t="s">
        <v>273</v>
      </c>
      <c r="B62" s="63">
        <v>951</v>
      </c>
      <c r="C62" s="64"/>
      <c r="D62" s="64" t="s">
        <v>275</v>
      </c>
      <c r="E62" s="66">
        <v>500.56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69" t="s">
        <v>224</v>
      </c>
      <c r="B63" s="16">
        <v>951</v>
      </c>
      <c r="C63" s="9"/>
      <c r="D63" s="9" t="s">
        <v>136</v>
      </c>
      <c r="E63" s="10">
        <f>E64</f>
        <v>19.662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8.75" customHeight="1" thickBot="1">
      <c r="A64" s="130" t="s">
        <v>18</v>
      </c>
      <c r="B64" s="86">
        <v>951</v>
      </c>
      <c r="C64" s="87"/>
      <c r="D64" s="87" t="s">
        <v>136</v>
      </c>
      <c r="E64" s="88">
        <f>E65+E66</f>
        <v>19.662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3" customHeight="1" thickBot="1">
      <c r="A65" s="62" t="s">
        <v>79</v>
      </c>
      <c r="B65" s="63">
        <v>951</v>
      </c>
      <c r="C65" s="64"/>
      <c r="D65" s="64" t="s">
        <v>137</v>
      </c>
      <c r="E65" s="66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4" ht="33" customHeight="1" thickBot="1">
      <c r="A66" s="62" t="s">
        <v>80</v>
      </c>
      <c r="B66" s="63">
        <v>951</v>
      </c>
      <c r="C66" s="64"/>
      <c r="D66" s="64" t="s">
        <v>138</v>
      </c>
      <c r="E66" s="66">
        <v>19.662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141"/>
    </row>
    <row r="67" spans="1:23" ht="36.75" customHeight="1" thickBot="1">
      <c r="A67" s="89" t="s">
        <v>237</v>
      </c>
      <c r="B67" s="16">
        <v>951</v>
      </c>
      <c r="C67" s="9"/>
      <c r="D67" s="9" t="s">
        <v>139</v>
      </c>
      <c r="E67" s="10">
        <f>E68</f>
        <v>39.9675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18</v>
      </c>
      <c r="B68" s="131">
        <v>951</v>
      </c>
      <c r="C68" s="132"/>
      <c r="D68" s="131" t="s">
        <v>139</v>
      </c>
      <c r="E68" s="134">
        <f>E69+E70</f>
        <v>39.9675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34.5" customHeight="1" thickBot="1">
      <c r="A69" s="62" t="s">
        <v>37</v>
      </c>
      <c r="B69" s="63">
        <v>951</v>
      </c>
      <c r="C69" s="64"/>
      <c r="D69" s="64" t="s">
        <v>140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32.25" thickBot="1">
      <c r="A70" s="62" t="s">
        <v>38</v>
      </c>
      <c r="B70" s="63">
        <v>951</v>
      </c>
      <c r="C70" s="64"/>
      <c r="D70" s="64" t="s">
        <v>141</v>
      </c>
      <c r="E70" s="66">
        <v>39.9675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35.25" customHeight="1" thickBot="1">
      <c r="A71" s="89" t="s">
        <v>225</v>
      </c>
      <c r="B71" s="16">
        <v>951</v>
      </c>
      <c r="C71" s="9"/>
      <c r="D71" s="9" t="s">
        <v>142</v>
      </c>
      <c r="E71" s="103">
        <f>E72</f>
        <v>81.28399999999999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16.5" thickBot="1">
      <c r="A72" s="130" t="s">
        <v>18</v>
      </c>
      <c r="B72" s="131">
        <v>951</v>
      </c>
      <c r="C72" s="132"/>
      <c r="D72" s="131" t="s">
        <v>142</v>
      </c>
      <c r="E72" s="133">
        <f>E73+E74+E75</f>
        <v>81.28399999999999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49.5" customHeight="1" thickBot="1">
      <c r="A73" s="62" t="s">
        <v>43</v>
      </c>
      <c r="B73" s="63">
        <v>951</v>
      </c>
      <c r="C73" s="64"/>
      <c r="D73" s="64" t="s">
        <v>143</v>
      </c>
      <c r="E73" s="102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5.25" customHeight="1" thickBot="1">
      <c r="A74" s="62" t="s">
        <v>44</v>
      </c>
      <c r="B74" s="63">
        <v>951</v>
      </c>
      <c r="C74" s="64"/>
      <c r="D74" s="64" t="s">
        <v>276</v>
      </c>
      <c r="E74" s="102">
        <v>50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5.25" customHeight="1" thickBot="1">
      <c r="A75" s="62" t="s">
        <v>95</v>
      </c>
      <c r="B75" s="63">
        <v>951</v>
      </c>
      <c r="C75" s="64"/>
      <c r="D75" s="64" t="s">
        <v>277</v>
      </c>
      <c r="E75" s="102">
        <v>31.284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3" customHeight="1" thickBot="1">
      <c r="A76" s="89" t="s">
        <v>226</v>
      </c>
      <c r="B76" s="16">
        <v>951</v>
      </c>
      <c r="C76" s="9"/>
      <c r="D76" s="9" t="s">
        <v>144</v>
      </c>
      <c r="E76" s="103">
        <f>E77</f>
        <v>7705.2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16.5" thickBot="1">
      <c r="A77" s="130" t="s">
        <v>18</v>
      </c>
      <c r="B77" s="131">
        <v>951</v>
      </c>
      <c r="C77" s="132"/>
      <c r="D77" s="131" t="s">
        <v>144</v>
      </c>
      <c r="E77" s="133">
        <f>E78+E79+E80</f>
        <v>7705.2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48" thickBot="1">
      <c r="A78" s="62" t="s">
        <v>45</v>
      </c>
      <c r="B78" s="63">
        <v>951</v>
      </c>
      <c r="C78" s="64"/>
      <c r="D78" s="64" t="s">
        <v>145</v>
      </c>
      <c r="E78" s="102">
        <v>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79.5" thickBot="1">
      <c r="A79" s="135" t="s">
        <v>91</v>
      </c>
      <c r="B79" s="63">
        <v>951</v>
      </c>
      <c r="C79" s="64"/>
      <c r="D79" s="64" t="s">
        <v>146</v>
      </c>
      <c r="E79" s="102">
        <v>6471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95.25" thickBot="1">
      <c r="A80" s="135" t="s">
        <v>278</v>
      </c>
      <c r="B80" s="63">
        <v>951</v>
      </c>
      <c r="C80" s="64"/>
      <c r="D80" s="64" t="s">
        <v>279</v>
      </c>
      <c r="E80" s="102">
        <v>1234.2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66" customHeight="1" thickBot="1">
      <c r="A81" s="89" t="s">
        <v>227</v>
      </c>
      <c r="B81" s="16">
        <v>951</v>
      </c>
      <c r="C81" s="11"/>
      <c r="D81" s="11" t="s">
        <v>147</v>
      </c>
      <c r="E81" s="12">
        <f>E82</f>
        <v>27323.26364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16.5" thickBot="1">
      <c r="A82" s="130" t="s">
        <v>18</v>
      </c>
      <c r="B82" s="131">
        <v>951</v>
      </c>
      <c r="C82" s="132"/>
      <c r="D82" s="131" t="s">
        <v>147</v>
      </c>
      <c r="E82" s="134">
        <f>E83+E86+E84+E85+E87</f>
        <v>27323.26364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49.5" customHeight="1" thickBot="1">
      <c r="A83" s="62" t="s">
        <v>41</v>
      </c>
      <c r="B83" s="63">
        <v>951</v>
      </c>
      <c r="C83" s="64"/>
      <c r="D83" s="64" t="s">
        <v>148</v>
      </c>
      <c r="E83" s="66">
        <v>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49.5" customHeight="1" thickBot="1">
      <c r="A84" s="62" t="s">
        <v>104</v>
      </c>
      <c r="B84" s="63">
        <v>951</v>
      </c>
      <c r="C84" s="64"/>
      <c r="D84" s="64" t="s">
        <v>149</v>
      </c>
      <c r="E84" s="66">
        <v>7029.04544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49.5" customHeight="1" thickBot="1">
      <c r="A85" s="62" t="s">
        <v>105</v>
      </c>
      <c r="B85" s="63">
        <v>951</v>
      </c>
      <c r="C85" s="64"/>
      <c r="D85" s="64" t="s">
        <v>150</v>
      </c>
      <c r="E85" s="66">
        <v>8700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2.25" customHeight="1" thickBot="1">
      <c r="A86" s="135" t="s">
        <v>92</v>
      </c>
      <c r="B86" s="63">
        <v>951</v>
      </c>
      <c r="C86" s="64"/>
      <c r="D86" s="64" t="s">
        <v>151</v>
      </c>
      <c r="E86" s="66">
        <v>9321.6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66.75" customHeight="1" thickBot="1">
      <c r="A87" s="135" t="s">
        <v>281</v>
      </c>
      <c r="B87" s="63">
        <v>951</v>
      </c>
      <c r="C87" s="64"/>
      <c r="D87" s="64" t="s">
        <v>280</v>
      </c>
      <c r="E87" s="66">
        <v>2272.6182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89" t="s">
        <v>238</v>
      </c>
      <c r="B88" s="16">
        <v>951</v>
      </c>
      <c r="C88" s="9"/>
      <c r="D88" s="9" t="s">
        <v>152</v>
      </c>
      <c r="E88" s="10">
        <f>E89</f>
        <v>90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6.5" thickBot="1">
      <c r="A89" s="130" t="s">
        <v>18</v>
      </c>
      <c r="B89" s="131">
        <v>951</v>
      </c>
      <c r="C89" s="132"/>
      <c r="D89" s="131" t="s">
        <v>152</v>
      </c>
      <c r="E89" s="134">
        <f>E90</f>
        <v>90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3.75" customHeight="1" thickBot="1">
      <c r="A90" s="67" t="s">
        <v>51</v>
      </c>
      <c r="B90" s="63">
        <v>951</v>
      </c>
      <c r="C90" s="64"/>
      <c r="D90" s="64" t="s">
        <v>153</v>
      </c>
      <c r="E90" s="66">
        <v>90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89" t="s">
        <v>239</v>
      </c>
      <c r="B91" s="16">
        <v>951</v>
      </c>
      <c r="C91" s="9"/>
      <c r="D91" s="9" t="s">
        <v>154</v>
      </c>
      <c r="E91" s="10">
        <f>E92</f>
        <v>17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130" t="s">
        <v>18</v>
      </c>
      <c r="B92" s="131">
        <v>951</v>
      </c>
      <c r="C92" s="132"/>
      <c r="D92" s="131" t="s">
        <v>154</v>
      </c>
      <c r="E92" s="134">
        <f>E93</f>
        <v>17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7" t="s">
        <v>52</v>
      </c>
      <c r="B93" s="63">
        <v>951</v>
      </c>
      <c r="C93" s="64"/>
      <c r="D93" s="64" t="s">
        <v>155</v>
      </c>
      <c r="E93" s="66">
        <v>17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8" t="s">
        <v>228</v>
      </c>
      <c r="B94" s="16">
        <v>951</v>
      </c>
      <c r="C94" s="9"/>
      <c r="D94" s="9" t="s">
        <v>156</v>
      </c>
      <c r="E94" s="10">
        <f>E95</f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6.5" thickBot="1">
      <c r="A95" s="130" t="s">
        <v>18</v>
      </c>
      <c r="B95" s="131">
        <v>951</v>
      </c>
      <c r="C95" s="132"/>
      <c r="D95" s="131" t="s">
        <v>156</v>
      </c>
      <c r="E95" s="134">
        <f>E96</f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4.5" customHeight="1" thickBot="1">
      <c r="A96" s="67" t="s">
        <v>53</v>
      </c>
      <c r="B96" s="63">
        <v>951</v>
      </c>
      <c r="C96" s="64"/>
      <c r="D96" s="64" t="s">
        <v>157</v>
      </c>
      <c r="E96" s="66">
        <v>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6.75" customHeight="1" thickBot="1">
      <c r="A97" s="69" t="s">
        <v>229</v>
      </c>
      <c r="B97" s="17">
        <v>951</v>
      </c>
      <c r="C97" s="9"/>
      <c r="D97" s="9" t="s">
        <v>158</v>
      </c>
      <c r="E97" s="10">
        <f>E98</f>
        <v>150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22.5" customHeight="1" thickBot="1">
      <c r="A98" s="130" t="s">
        <v>18</v>
      </c>
      <c r="B98" s="131">
        <v>951</v>
      </c>
      <c r="C98" s="132"/>
      <c r="D98" s="131" t="s">
        <v>158</v>
      </c>
      <c r="E98" s="134">
        <f>E99</f>
        <v>150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4.5" customHeight="1" thickBot="1">
      <c r="A99" s="67" t="s">
        <v>56</v>
      </c>
      <c r="B99" s="63">
        <v>951</v>
      </c>
      <c r="C99" s="64"/>
      <c r="D99" s="64" t="s">
        <v>159</v>
      </c>
      <c r="E99" s="66">
        <v>150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2.25" thickBot="1">
      <c r="A100" s="13" t="s">
        <v>230</v>
      </c>
      <c r="B100" s="16">
        <v>951</v>
      </c>
      <c r="C100" s="11"/>
      <c r="D100" s="11" t="s">
        <v>160</v>
      </c>
      <c r="E100" s="12">
        <f>E101</f>
        <v>35790.054000000004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16.5" thickBot="1">
      <c r="A101" s="130" t="s">
        <v>18</v>
      </c>
      <c r="B101" s="131">
        <v>951</v>
      </c>
      <c r="C101" s="132"/>
      <c r="D101" s="131" t="s">
        <v>160</v>
      </c>
      <c r="E101" s="134">
        <f>E102+E106</f>
        <v>35790.054000000004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16.5" thickBot="1">
      <c r="A102" s="5" t="s">
        <v>28</v>
      </c>
      <c r="B102" s="18">
        <v>951</v>
      </c>
      <c r="C102" s="6"/>
      <c r="D102" s="6" t="s">
        <v>161</v>
      </c>
      <c r="E102" s="7">
        <f>E103+E104+E105</f>
        <v>16390.054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2.25" thickBot="1">
      <c r="A103" s="67" t="s">
        <v>47</v>
      </c>
      <c r="B103" s="63">
        <v>951</v>
      </c>
      <c r="C103" s="64"/>
      <c r="D103" s="64" t="s">
        <v>162</v>
      </c>
      <c r="E103" s="66">
        <v>55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63.75" thickBot="1">
      <c r="A104" s="67" t="s">
        <v>282</v>
      </c>
      <c r="B104" s="63">
        <v>951</v>
      </c>
      <c r="C104" s="64"/>
      <c r="D104" s="64" t="s">
        <v>283</v>
      </c>
      <c r="E104" s="66">
        <v>16335.054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63.75" thickBot="1">
      <c r="A105" s="67" t="s">
        <v>285</v>
      </c>
      <c r="B105" s="63">
        <v>951</v>
      </c>
      <c r="C105" s="64"/>
      <c r="D105" s="64" t="s">
        <v>284</v>
      </c>
      <c r="E105" s="66">
        <v>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9.5" customHeight="1" thickBot="1">
      <c r="A106" s="57" t="s">
        <v>48</v>
      </c>
      <c r="B106" s="18">
        <v>951</v>
      </c>
      <c r="C106" s="6"/>
      <c r="D106" s="6" t="s">
        <v>163</v>
      </c>
      <c r="E106" s="7">
        <f>SUM(E107:E111)</f>
        <v>19400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2.25" thickBot="1">
      <c r="A107" s="62" t="s">
        <v>49</v>
      </c>
      <c r="B107" s="63">
        <v>951</v>
      </c>
      <c r="C107" s="64"/>
      <c r="D107" s="64" t="s">
        <v>164</v>
      </c>
      <c r="E107" s="66">
        <v>11400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6.5" thickBot="1">
      <c r="A108" s="67" t="s">
        <v>107</v>
      </c>
      <c r="B108" s="63">
        <v>951</v>
      </c>
      <c r="C108" s="64"/>
      <c r="D108" s="64" t="s">
        <v>165</v>
      </c>
      <c r="E108" s="66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2.25" thickBot="1">
      <c r="A109" s="62" t="s">
        <v>50</v>
      </c>
      <c r="B109" s="63">
        <v>951</v>
      </c>
      <c r="C109" s="64"/>
      <c r="D109" s="64" t="s">
        <v>166</v>
      </c>
      <c r="E109" s="66">
        <v>8000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2.25" thickBot="1">
      <c r="A110" s="62" t="s">
        <v>216</v>
      </c>
      <c r="B110" s="63">
        <v>951</v>
      </c>
      <c r="C110" s="64"/>
      <c r="D110" s="64" t="s">
        <v>217</v>
      </c>
      <c r="E110" s="66">
        <v>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6.5" thickBot="1">
      <c r="A111" s="118" t="s">
        <v>110</v>
      </c>
      <c r="B111" s="63">
        <v>951</v>
      </c>
      <c r="C111" s="64"/>
      <c r="D111" s="64" t="s">
        <v>167</v>
      </c>
      <c r="E111" s="66">
        <v>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5.25" customHeight="1" thickBot="1">
      <c r="A112" s="89" t="s">
        <v>231</v>
      </c>
      <c r="B112" s="16">
        <v>951</v>
      </c>
      <c r="C112" s="9"/>
      <c r="D112" s="9" t="s">
        <v>168</v>
      </c>
      <c r="E112" s="10">
        <f>E113</f>
        <v>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16.5" thickBot="1">
      <c r="A113" s="130" t="s">
        <v>18</v>
      </c>
      <c r="B113" s="131">
        <v>951</v>
      </c>
      <c r="C113" s="132"/>
      <c r="D113" s="131" t="s">
        <v>168</v>
      </c>
      <c r="E113" s="134">
        <f>E114+E115</f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4.5" customHeight="1" thickBot="1">
      <c r="A114" s="62" t="s">
        <v>39</v>
      </c>
      <c r="B114" s="63">
        <v>951</v>
      </c>
      <c r="C114" s="64"/>
      <c r="D114" s="64" t="s">
        <v>169</v>
      </c>
      <c r="E114" s="66">
        <v>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4.5" customHeight="1" thickBot="1">
      <c r="A115" s="62" t="s">
        <v>235</v>
      </c>
      <c r="B115" s="63">
        <v>951</v>
      </c>
      <c r="C115" s="64"/>
      <c r="D115" s="64" t="s">
        <v>234</v>
      </c>
      <c r="E115" s="66">
        <v>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49.5" customHeight="1" thickBot="1">
      <c r="A116" s="89" t="s">
        <v>232</v>
      </c>
      <c r="B116" s="16">
        <v>951</v>
      </c>
      <c r="C116" s="9"/>
      <c r="D116" s="9" t="s">
        <v>170</v>
      </c>
      <c r="E116" s="103">
        <f>E117</f>
        <v>17554.13984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25.5" customHeight="1" thickBot="1">
      <c r="A117" s="130" t="s">
        <v>18</v>
      </c>
      <c r="B117" s="86">
        <v>951</v>
      </c>
      <c r="C117" s="87"/>
      <c r="D117" s="87" t="s">
        <v>170</v>
      </c>
      <c r="E117" s="117">
        <f>E118+E119+E120+E121+E122+E123</f>
        <v>17554.13984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34.5" customHeight="1" thickBot="1">
      <c r="A118" s="62" t="s">
        <v>97</v>
      </c>
      <c r="B118" s="63">
        <v>951</v>
      </c>
      <c r="C118" s="64"/>
      <c r="D118" s="64" t="s">
        <v>170</v>
      </c>
      <c r="E118" s="102">
        <v>3552.5280000000002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36.75" customHeight="1" thickBot="1">
      <c r="A119" s="62" t="s">
        <v>109</v>
      </c>
      <c r="B119" s="63">
        <v>951</v>
      </c>
      <c r="C119" s="64"/>
      <c r="D119" s="64" t="s">
        <v>171</v>
      </c>
      <c r="E119" s="102">
        <v>364.0228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51" customHeight="1" thickBot="1">
      <c r="A120" s="62" t="s">
        <v>286</v>
      </c>
      <c r="B120" s="63">
        <v>951</v>
      </c>
      <c r="C120" s="64"/>
      <c r="D120" s="64" t="s">
        <v>287</v>
      </c>
      <c r="E120" s="102">
        <v>535.45443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50.25" customHeight="1" thickBot="1">
      <c r="A121" s="62" t="s">
        <v>289</v>
      </c>
      <c r="B121" s="63">
        <v>951</v>
      </c>
      <c r="C121" s="64"/>
      <c r="D121" s="64" t="s">
        <v>288</v>
      </c>
      <c r="E121" s="102">
        <v>10374.616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38.25" customHeight="1" thickBot="1">
      <c r="A122" s="62" t="s">
        <v>291</v>
      </c>
      <c r="B122" s="63">
        <v>951</v>
      </c>
      <c r="C122" s="64"/>
      <c r="D122" s="64" t="s">
        <v>290</v>
      </c>
      <c r="E122" s="102">
        <v>133.86361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23.25" customHeight="1" thickBot="1">
      <c r="A123" s="62" t="s">
        <v>293</v>
      </c>
      <c r="B123" s="63">
        <v>951</v>
      </c>
      <c r="C123" s="64"/>
      <c r="D123" s="64" t="s">
        <v>292</v>
      </c>
      <c r="E123" s="102">
        <v>2593.655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48.75" customHeight="1" thickBot="1">
      <c r="A124" s="89" t="s">
        <v>233</v>
      </c>
      <c r="B124" s="16">
        <v>951</v>
      </c>
      <c r="C124" s="9"/>
      <c r="D124" s="9" t="s">
        <v>184</v>
      </c>
      <c r="E124" s="103">
        <f>E125</f>
        <v>11560.601999999999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38.25" customHeight="1" thickBot="1">
      <c r="A125" s="130" t="s">
        <v>18</v>
      </c>
      <c r="B125" s="86">
        <v>951</v>
      </c>
      <c r="C125" s="87"/>
      <c r="D125" s="87" t="s">
        <v>184</v>
      </c>
      <c r="E125" s="117">
        <f>E128+E126+E127+E129</f>
        <v>11560.601999999999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38.25" customHeight="1" thickBot="1">
      <c r="A126" s="62" t="s">
        <v>108</v>
      </c>
      <c r="B126" s="122">
        <v>951</v>
      </c>
      <c r="C126" s="123"/>
      <c r="D126" s="64" t="s">
        <v>249</v>
      </c>
      <c r="E126" s="119">
        <v>5202.271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19.5" customHeight="1" thickBot="1">
      <c r="A127" s="67" t="s">
        <v>107</v>
      </c>
      <c r="B127" s="122">
        <v>951</v>
      </c>
      <c r="C127" s="123"/>
      <c r="D127" s="123" t="s">
        <v>205</v>
      </c>
      <c r="E127" s="119">
        <v>0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35.25" customHeight="1" thickBot="1">
      <c r="A128" s="62" t="s">
        <v>183</v>
      </c>
      <c r="B128" s="63">
        <v>951</v>
      </c>
      <c r="C128" s="64"/>
      <c r="D128" s="64" t="s">
        <v>204</v>
      </c>
      <c r="E128" s="102">
        <v>6358.331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62" t="s">
        <v>208</v>
      </c>
      <c r="B129" s="63">
        <v>952</v>
      </c>
      <c r="C129" s="64"/>
      <c r="D129" s="64" t="s">
        <v>207</v>
      </c>
      <c r="E129" s="102">
        <v>0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35.25" customHeight="1" thickBot="1">
      <c r="A130" s="89" t="s">
        <v>240</v>
      </c>
      <c r="B130" s="16">
        <v>951</v>
      </c>
      <c r="C130" s="9"/>
      <c r="D130" s="9" t="s">
        <v>241</v>
      </c>
      <c r="E130" s="103">
        <f>E131</f>
        <v>10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17.25" customHeight="1" thickBot="1">
      <c r="A131" s="130" t="s">
        <v>18</v>
      </c>
      <c r="B131" s="86">
        <v>951</v>
      </c>
      <c r="C131" s="87"/>
      <c r="D131" s="87" t="s">
        <v>242</v>
      </c>
      <c r="E131" s="117">
        <f>E132+E133</f>
        <v>10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17.25" customHeight="1" thickBot="1">
      <c r="A132" s="62" t="s">
        <v>108</v>
      </c>
      <c r="B132" s="122">
        <v>951</v>
      </c>
      <c r="C132" s="123"/>
      <c r="D132" s="123" t="s">
        <v>242</v>
      </c>
      <c r="E132" s="119">
        <v>0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17.25" customHeight="1" thickBot="1">
      <c r="A133" s="67" t="s">
        <v>107</v>
      </c>
      <c r="B133" s="122">
        <v>953</v>
      </c>
      <c r="C133" s="123"/>
      <c r="D133" s="123" t="s">
        <v>243</v>
      </c>
      <c r="E133" s="119">
        <v>10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31.5" customHeight="1" thickBot="1">
      <c r="A134" s="83" t="s">
        <v>29</v>
      </c>
      <c r="B134" s="81" t="s">
        <v>2</v>
      </c>
      <c r="C134" s="136"/>
      <c r="D134" s="136" t="s">
        <v>172</v>
      </c>
      <c r="E134" s="104">
        <f>E135+E190</f>
        <v>98276.15782999998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35.25" customHeight="1" thickBot="1">
      <c r="A135" s="130" t="s">
        <v>18</v>
      </c>
      <c r="B135" s="131">
        <v>951</v>
      </c>
      <c r="C135" s="132"/>
      <c r="D135" s="131" t="s">
        <v>172</v>
      </c>
      <c r="E135" s="105">
        <f>E136+E137+E141+E145+E148+E149+E158+E160+E164+E171+E173+E175+E177+E179+E181+E183+E185+E187+E168+E143+E147+E162+E166</f>
        <v>93582.13343999998</v>
      </c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/>
      <c r="W135" s="73"/>
    </row>
    <row r="136" spans="1:23" ht="16.5" thickBot="1">
      <c r="A136" s="8" t="s">
        <v>30</v>
      </c>
      <c r="B136" s="16">
        <v>951</v>
      </c>
      <c r="C136" s="9"/>
      <c r="D136" s="9" t="s">
        <v>173</v>
      </c>
      <c r="E136" s="10">
        <v>1985.6999999999998</v>
      </c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2"/>
      <c r="W136" s="73"/>
    </row>
    <row r="137" spans="1:23" ht="48" thickBot="1">
      <c r="A137" s="8" t="s">
        <v>5</v>
      </c>
      <c r="B137" s="16">
        <v>951</v>
      </c>
      <c r="C137" s="9"/>
      <c r="D137" s="9" t="s">
        <v>172</v>
      </c>
      <c r="E137" s="103">
        <f>E138+E139+E140</f>
        <v>3613</v>
      </c>
      <c r="F137" s="125" t="e">
        <f>#REF!+#REF!+F160+F162+#REF!+#REF!+#REF!+#REF!+#REF!+#REF!+#REF!+F187</f>
        <v>#REF!</v>
      </c>
      <c r="G137" s="24" t="e">
        <f>#REF!+#REF!+G160+G162+#REF!+#REF!+#REF!+#REF!+#REF!+#REF!+#REF!+G187</f>
        <v>#REF!</v>
      </c>
      <c r="H137" s="24" t="e">
        <f>#REF!+#REF!+H160+H162+#REF!+#REF!+#REF!+#REF!+#REF!+#REF!+#REF!+H187</f>
        <v>#REF!</v>
      </c>
      <c r="I137" s="24" t="e">
        <f>#REF!+#REF!+I160+I162+#REF!+#REF!+#REF!+#REF!+#REF!+#REF!+#REF!+I187</f>
        <v>#REF!</v>
      </c>
      <c r="J137" s="24" t="e">
        <f>#REF!+#REF!+J160+J162+#REF!+#REF!+#REF!+#REF!+#REF!+#REF!+#REF!+J187</f>
        <v>#REF!</v>
      </c>
      <c r="K137" s="24" t="e">
        <f>#REF!+#REF!+K160+K162+#REF!+#REF!+#REF!+#REF!+#REF!+#REF!+#REF!+K187</f>
        <v>#REF!</v>
      </c>
      <c r="L137" s="24" t="e">
        <f>#REF!+#REF!+L160+L162+#REF!+#REF!+#REF!+#REF!+#REF!+#REF!+#REF!+L187</f>
        <v>#REF!</v>
      </c>
      <c r="M137" s="24" t="e">
        <f>#REF!+#REF!+M160+M162+#REF!+#REF!+#REF!+#REF!+#REF!+#REF!+#REF!+M187</f>
        <v>#REF!</v>
      </c>
      <c r="N137" s="24" t="e">
        <f>#REF!+#REF!+N160+N162+#REF!+#REF!+#REF!+#REF!+#REF!+#REF!+#REF!+N187</f>
        <v>#REF!</v>
      </c>
      <c r="O137" s="24" t="e">
        <f>#REF!+#REF!+O160+O162+#REF!+#REF!+#REF!+#REF!+#REF!+#REF!+#REF!+O187</f>
        <v>#REF!</v>
      </c>
      <c r="P137" s="24" t="e">
        <f>#REF!+#REF!+P160+P162+#REF!+#REF!+#REF!+#REF!+#REF!+#REF!+#REF!+P187</f>
        <v>#REF!</v>
      </c>
      <c r="Q137" s="24" t="e">
        <f>#REF!+#REF!+Q160+Q162+#REF!+#REF!+#REF!+#REF!+#REF!+#REF!+#REF!+Q187</f>
        <v>#REF!</v>
      </c>
      <c r="R137" s="24" t="e">
        <f>#REF!+#REF!+R160+R162+#REF!+#REF!+#REF!+#REF!+#REF!+#REF!+#REF!+R187</f>
        <v>#REF!</v>
      </c>
      <c r="S137" s="24" t="e">
        <f>#REF!+#REF!+S160+S162+#REF!+#REF!+#REF!+#REF!+#REF!+#REF!+#REF!+S187</f>
        <v>#REF!</v>
      </c>
      <c r="T137" s="24" t="e">
        <f>#REF!+#REF!+T160+T162+#REF!+#REF!+#REF!+#REF!+#REF!+#REF!+#REF!+T187</f>
        <v>#REF!</v>
      </c>
      <c r="U137" s="24" t="e">
        <f>#REF!+#REF!+U160+U162+#REF!+#REF!+#REF!+#REF!+#REF!+#REF!+#REF!+U187</f>
        <v>#REF!</v>
      </c>
      <c r="V137" s="46" t="e">
        <f>#REF!+#REF!+V160+V162+#REF!+#REF!+#REF!+#REF!+#REF!+#REF!+#REF!+V187</f>
        <v>#REF!</v>
      </c>
      <c r="W137" s="45" t="e">
        <f>V137/E135*100</f>
        <v>#REF!</v>
      </c>
    </row>
    <row r="138" spans="1:23" ht="20.25" customHeight="1" outlineLevel="3" thickBot="1">
      <c r="A138" s="84" t="s">
        <v>93</v>
      </c>
      <c r="B138" s="85">
        <v>951</v>
      </c>
      <c r="C138" s="64"/>
      <c r="D138" s="64" t="s">
        <v>174</v>
      </c>
      <c r="E138" s="102">
        <v>1917.7</v>
      </c>
      <c r="F138" s="126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47"/>
      <c r="W138" s="45"/>
    </row>
    <row r="139" spans="1:23" ht="18.75" customHeight="1" outlineLevel="6" thickBot="1">
      <c r="A139" s="62" t="s">
        <v>94</v>
      </c>
      <c r="B139" s="63">
        <v>951</v>
      </c>
      <c r="C139" s="64"/>
      <c r="D139" s="64" t="s">
        <v>175</v>
      </c>
      <c r="E139" s="102">
        <v>1695.3</v>
      </c>
      <c r="F139" s="127" t="e">
        <f>#REF!</f>
        <v>#REF!</v>
      </c>
      <c r="G139" s="26" t="e">
        <f>#REF!</f>
        <v>#REF!</v>
      </c>
      <c r="H139" s="26" t="e">
        <f>#REF!</f>
        <v>#REF!</v>
      </c>
      <c r="I139" s="26" t="e">
        <f>#REF!</f>
        <v>#REF!</v>
      </c>
      <c r="J139" s="26" t="e">
        <f>#REF!</f>
        <v>#REF!</v>
      </c>
      <c r="K139" s="26" t="e">
        <f>#REF!</f>
        <v>#REF!</v>
      </c>
      <c r="L139" s="26" t="e">
        <f>#REF!</f>
        <v>#REF!</v>
      </c>
      <c r="M139" s="26" t="e">
        <f>#REF!</f>
        <v>#REF!</v>
      </c>
      <c r="N139" s="26" t="e">
        <f>#REF!</f>
        <v>#REF!</v>
      </c>
      <c r="O139" s="26" t="e">
        <f>#REF!</f>
        <v>#REF!</v>
      </c>
      <c r="P139" s="26" t="e">
        <f>#REF!</f>
        <v>#REF!</v>
      </c>
      <c r="Q139" s="26" t="e">
        <f>#REF!</f>
        <v>#REF!</v>
      </c>
      <c r="R139" s="26" t="e">
        <f>#REF!</f>
        <v>#REF!</v>
      </c>
      <c r="S139" s="26" t="e">
        <f>#REF!</f>
        <v>#REF!</v>
      </c>
      <c r="T139" s="26" t="e">
        <f>#REF!</f>
        <v>#REF!</v>
      </c>
      <c r="U139" s="26" t="e">
        <f>#REF!</f>
        <v>#REF!</v>
      </c>
      <c r="V139" s="50" t="e">
        <f>#REF!</f>
        <v>#REF!</v>
      </c>
      <c r="W139" s="45" t="e">
        <f>V139/E138*100</f>
        <v>#REF!</v>
      </c>
    </row>
    <row r="140" spans="1:23" ht="21.75" customHeight="1" outlineLevel="6" thickBot="1">
      <c r="A140" s="62" t="s">
        <v>88</v>
      </c>
      <c r="B140" s="63">
        <v>951</v>
      </c>
      <c r="C140" s="64"/>
      <c r="D140" s="64" t="s">
        <v>176</v>
      </c>
      <c r="E140" s="102">
        <v>0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19.5" customHeight="1" outlineLevel="6" thickBot="1">
      <c r="A141" s="8" t="s">
        <v>6</v>
      </c>
      <c r="B141" s="16">
        <v>951</v>
      </c>
      <c r="C141" s="9"/>
      <c r="D141" s="9" t="s">
        <v>172</v>
      </c>
      <c r="E141" s="10">
        <f>E142</f>
        <v>7551.48525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4"/>
      <c r="W141" s="45"/>
    </row>
    <row r="142" spans="1:23" ht="19.5" customHeight="1" outlineLevel="6" thickBot="1">
      <c r="A142" s="84" t="s">
        <v>89</v>
      </c>
      <c r="B142" s="63">
        <v>951</v>
      </c>
      <c r="C142" s="64"/>
      <c r="D142" s="64" t="s">
        <v>174</v>
      </c>
      <c r="E142" s="66">
        <v>7551.48525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4"/>
      <c r="W142" s="45"/>
    </row>
    <row r="143" spans="1:23" ht="21" customHeight="1" outlineLevel="6" thickBot="1">
      <c r="A143" s="8" t="s">
        <v>84</v>
      </c>
      <c r="B143" s="16">
        <v>951</v>
      </c>
      <c r="C143" s="9"/>
      <c r="D143" s="9" t="s">
        <v>172</v>
      </c>
      <c r="E143" s="10">
        <f>E144</f>
        <v>17.9</v>
      </c>
      <c r="F143" s="23">
        <v>96</v>
      </c>
      <c r="G143" s="7">
        <v>96</v>
      </c>
      <c r="H143" s="7">
        <v>96</v>
      </c>
      <c r="I143" s="7">
        <v>96</v>
      </c>
      <c r="J143" s="7">
        <v>96</v>
      </c>
      <c r="K143" s="7">
        <v>96</v>
      </c>
      <c r="L143" s="7">
        <v>96</v>
      </c>
      <c r="M143" s="7">
        <v>96</v>
      </c>
      <c r="N143" s="7">
        <v>96</v>
      </c>
      <c r="O143" s="7">
        <v>96</v>
      </c>
      <c r="P143" s="7">
        <v>96</v>
      </c>
      <c r="Q143" s="7">
        <v>96</v>
      </c>
      <c r="R143" s="7">
        <v>96</v>
      </c>
      <c r="S143" s="7">
        <v>96</v>
      </c>
      <c r="T143" s="7">
        <v>96</v>
      </c>
      <c r="U143" s="33">
        <v>96</v>
      </c>
      <c r="V143" s="49">
        <v>141</v>
      </c>
      <c r="W143" s="45">
        <f>V143/E141*100</f>
        <v>1.8671823532993064</v>
      </c>
    </row>
    <row r="144" spans="1:23" ht="37.5" customHeight="1" outlineLevel="3" thickBot="1">
      <c r="A144" s="62" t="s">
        <v>85</v>
      </c>
      <c r="B144" s="63">
        <v>951</v>
      </c>
      <c r="C144" s="64"/>
      <c r="D144" s="64" t="s">
        <v>177</v>
      </c>
      <c r="E144" s="66">
        <v>17.9</v>
      </c>
      <c r="F144" s="126" t="e">
        <f>#REF!</f>
        <v>#REF!</v>
      </c>
      <c r="G144" s="27" t="e">
        <f>#REF!</f>
        <v>#REF!</v>
      </c>
      <c r="H144" s="27" t="e">
        <f>#REF!</f>
        <v>#REF!</v>
      </c>
      <c r="I144" s="27" t="e">
        <f>#REF!</f>
        <v>#REF!</v>
      </c>
      <c r="J144" s="27" t="e">
        <f>#REF!</f>
        <v>#REF!</v>
      </c>
      <c r="K144" s="27" t="e">
        <f>#REF!</f>
        <v>#REF!</v>
      </c>
      <c r="L144" s="27" t="e">
        <f>#REF!</f>
        <v>#REF!</v>
      </c>
      <c r="M144" s="27" t="e">
        <f>#REF!</f>
        <v>#REF!</v>
      </c>
      <c r="N144" s="27" t="e">
        <f>#REF!</f>
        <v>#REF!</v>
      </c>
      <c r="O144" s="27" t="e">
        <f>#REF!</f>
        <v>#REF!</v>
      </c>
      <c r="P144" s="27" t="e">
        <f>#REF!</f>
        <v>#REF!</v>
      </c>
      <c r="Q144" s="27" t="e">
        <f>#REF!</f>
        <v>#REF!</v>
      </c>
      <c r="R144" s="27" t="e">
        <f>#REF!</f>
        <v>#REF!</v>
      </c>
      <c r="S144" s="27" t="e">
        <f>#REF!</f>
        <v>#REF!</v>
      </c>
      <c r="T144" s="27" t="e">
        <f>#REF!</f>
        <v>#REF!</v>
      </c>
      <c r="U144" s="27" t="e">
        <f>#REF!</f>
        <v>#REF!</v>
      </c>
      <c r="V144" s="51" t="e">
        <f>#REF!</f>
        <v>#REF!</v>
      </c>
      <c r="W144" s="45" t="e">
        <f>V144/E142*100</f>
        <v>#REF!</v>
      </c>
    </row>
    <row r="145" spans="1:23" ht="18.75" customHeight="1" outlineLevel="3" thickBot="1">
      <c r="A145" s="8" t="s">
        <v>7</v>
      </c>
      <c r="B145" s="16">
        <v>951</v>
      </c>
      <c r="C145" s="9"/>
      <c r="D145" s="9" t="s">
        <v>172</v>
      </c>
      <c r="E145" s="10">
        <f>E146</f>
        <v>5172.9</v>
      </c>
      <c r="F145" s="99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1"/>
      <c r="W145" s="45"/>
    </row>
    <row r="146" spans="1:23" ht="33" customHeight="1" outlineLevel="3" thickBot="1">
      <c r="A146" s="84" t="s">
        <v>90</v>
      </c>
      <c r="B146" s="63">
        <v>951</v>
      </c>
      <c r="C146" s="64"/>
      <c r="D146" s="64" t="s">
        <v>174</v>
      </c>
      <c r="E146" s="66">
        <v>5172.9</v>
      </c>
      <c r="F146" s="99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1"/>
      <c r="W146" s="45"/>
    </row>
    <row r="147" spans="1:23" ht="20.25" customHeight="1" outlineLevel="5" thickBot="1">
      <c r="A147" s="113" t="s">
        <v>98</v>
      </c>
      <c r="B147" s="16">
        <v>951</v>
      </c>
      <c r="C147" s="9"/>
      <c r="D147" s="9" t="s">
        <v>178</v>
      </c>
      <c r="E147" s="10">
        <v>292.60753</v>
      </c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54"/>
      <c r="W147" s="45"/>
    </row>
    <row r="148" spans="1:23" ht="32.25" outlineLevel="4" thickBot="1">
      <c r="A148" s="8" t="s">
        <v>31</v>
      </c>
      <c r="B148" s="16">
        <v>951</v>
      </c>
      <c r="C148" s="9"/>
      <c r="D148" s="9" t="s">
        <v>179</v>
      </c>
      <c r="E148" s="10">
        <v>499.72918</v>
      </c>
      <c r="F148" s="128" t="e">
        <f>#REF!</f>
        <v>#REF!</v>
      </c>
      <c r="G148" s="28" t="e">
        <f>#REF!</f>
        <v>#REF!</v>
      </c>
      <c r="H148" s="28" t="e">
        <f>#REF!</f>
        <v>#REF!</v>
      </c>
      <c r="I148" s="28" t="e">
        <f>#REF!</f>
        <v>#REF!</v>
      </c>
      <c r="J148" s="28" t="e">
        <f>#REF!</f>
        <v>#REF!</v>
      </c>
      <c r="K148" s="28" t="e">
        <f>#REF!</f>
        <v>#REF!</v>
      </c>
      <c r="L148" s="28" t="e">
        <f>#REF!</f>
        <v>#REF!</v>
      </c>
      <c r="M148" s="28" t="e">
        <f>#REF!</f>
        <v>#REF!</v>
      </c>
      <c r="N148" s="28" t="e">
        <f>#REF!</f>
        <v>#REF!</v>
      </c>
      <c r="O148" s="28" t="e">
        <f>#REF!</f>
        <v>#REF!</v>
      </c>
      <c r="P148" s="28" t="e">
        <f>#REF!</f>
        <v>#REF!</v>
      </c>
      <c r="Q148" s="28" t="e">
        <f>#REF!</f>
        <v>#REF!</v>
      </c>
      <c r="R148" s="28" t="e">
        <f>#REF!</f>
        <v>#REF!</v>
      </c>
      <c r="S148" s="28" t="e">
        <f>#REF!</f>
        <v>#REF!</v>
      </c>
      <c r="T148" s="28" t="e">
        <f>#REF!</f>
        <v>#REF!</v>
      </c>
      <c r="U148" s="28" t="e">
        <f>#REF!</f>
        <v>#REF!</v>
      </c>
      <c r="V148" s="48" t="e">
        <f>#REF!</f>
        <v>#REF!</v>
      </c>
      <c r="W148" s="45" t="e">
        <f>V148/E146*100</f>
        <v>#REF!</v>
      </c>
    </row>
    <row r="149" spans="1:23" ht="16.5" outlineLevel="4" thickBot="1">
      <c r="A149" s="8" t="s">
        <v>8</v>
      </c>
      <c r="B149" s="16">
        <v>951</v>
      </c>
      <c r="C149" s="9"/>
      <c r="D149" s="9" t="s">
        <v>172</v>
      </c>
      <c r="E149" s="103">
        <f>E150+E151+E152+E154+E155+E156+E157+E153</f>
        <v>43426.42223000001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112"/>
      <c r="W149" s="45"/>
    </row>
    <row r="150" spans="1:23" ht="16.5" outlineLevel="5" thickBot="1">
      <c r="A150" s="62" t="s">
        <v>9</v>
      </c>
      <c r="B150" s="63">
        <v>951</v>
      </c>
      <c r="C150" s="64"/>
      <c r="D150" s="64" t="s">
        <v>180</v>
      </c>
      <c r="E150" s="116">
        <v>2026.5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0</v>
      </c>
      <c r="W150" s="45">
        <f>V150/E148*100</f>
        <v>0</v>
      </c>
    </row>
    <row r="151" spans="1:23" ht="19.5" customHeight="1" outlineLevel="5" thickBot="1">
      <c r="A151" s="84" t="s">
        <v>90</v>
      </c>
      <c r="B151" s="63">
        <v>951</v>
      </c>
      <c r="C151" s="64"/>
      <c r="D151" s="64" t="s">
        <v>174</v>
      </c>
      <c r="E151" s="116">
        <v>17164.877140000004</v>
      </c>
      <c r="F151" s="4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4"/>
      <c r="W151" s="45"/>
    </row>
    <row r="152" spans="1:23" ht="19.5" customHeight="1" outlineLevel="5" thickBot="1">
      <c r="A152" s="62" t="s">
        <v>32</v>
      </c>
      <c r="B152" s="63">
        <v>951</v>
      </c>
      <c r="C152" s="64"/>
      <c r="D152" s="64" t="s">
        <v>181</v>
      </c>
      <c r="E152" s="116">
        <v>344.82722</v>
      </c>
      <c r="F152" s="4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4"/>
      <c r="W152" s="45"/>
    </row>
    <row r="153" spans="1:23" ht="16.5" outlineLevel="5" thickBot="1">
      <c r="A153" s="62" t="s">
        <v>88</v>
      </c>
      <c r="B153" s="63">
        <v>951</v>
      </c>
      <c r="C153" s="64"/>
      <c r="D153" s="64" t="s">
        <v>176</v>
      </c>
      <c r="E153" s="116">
        <v>133.13599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9539.0701</v>
      </c>
      <c r="W153" s="45">
        <f>V153/E151*100</f>
        <v>55.573191827692845</v>
      </c>
    </row>
    <row r="154" spans="1:23" ht="19.5" customHeight="1" outlineLevel="4" thickBot="1">
      <c r="A154" s="62" t="s">
        <v>33</v>
      </c>
      <c r="B154" s="63">
        <v>951</v>
      </c>
      <c r="C154" s="64"/>
      <c r="D154" s="64" t="s">
        <v>182</v>
      </c>
      <c r="E154" s="66">
        <v>21563.68188</v>
      </c>
      <c r="F154" s="4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58"/>
      <c r="W154" s="45"/>
    </row>
    <row r="155" spans="1:23" ht="32.25" outlineLevel="5" thickBot="1">
      <c r="A155" s="67" t="s">
        <v>34</v>
      </c>
      <c r="B155" s="63">
        <v>951</v>
      </c>
      <c r="C155" s="64"/>
      <c r="D155" s="64" t="s">
        <v>185</v>
      </c>
      <c r="E155" s="116">
        <v>1003.4</v>
      </c>
      <c r="F155" s="4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54"/>
      <c r="W155" s="45"/>
    </row>
    <row r="156" spans="1:23" ht="32.25" outlineLevel="5" thickBot="1">
      <c r="A156" s="67" t="s">
        <v>35</v>
      </c>
      <c r="B156" s="63">
        <v>951</v>
      </c>
      <c r="C156" s="64"/>
      <c r="D156" s="64" t="s">
        <v>186</v>
      </c>
      <c r="E156" s="116">
        <v>538</v>
      </c>
      <c r="F156" s="4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54"/>
      <c r="W156" s="45"/>
    </row>
    <row r="157" spans="1:23" ht="32.25" outlineLevel="6" thickBot="1">
      <c r="A157" s="67" t="s">
        <v>36</v>
      </c>
      <c r="B157" s="63">
        <v>951</v>
      </c>
      <c r="C157" s="64"/>
      <c r="D157" s="64" t="s">
        <v>187</v>
      </c>
      <c r="E157" s="116">
        <v>652</v>
      </c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54"/>
      <c r="W157" s="45"/>
    </row>
    <row r="158" spans="1:23" ht="20.25" customHeight="1" outlineLevel="6" thickBot="1">
      <c r="A158" s="8" t="s">
        <v>23</v>
      </c>
      <c r="B158" s="16">
        <v>951</v>
      </c>
      <c r="C158" s="9" t="s">
        <v>2</v>
      </c>
      <c r="D158" s="9" t="s">
        <v>188</v>
      </c>
      <c r="E158" s="10">
        <f>E159</f>
        <v>1712.2</v>
      </c>
      <c r="F158" s="61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54"/>
      <c r="W158" s="45"/>
    </row>
    <row r="159" spans="1:23" ht="34.5" customHeight="1" outlineLevel="6" thickBot="1">
      <c r="A159" s="62" t="s">
        <v>14</v>
      </c>
      <c r="B159" s="63">
        <v>951</v>
      </c>
      <c r="C159" s="64" t="s">
        <v>2</v>
      </c>
      <c r="D159" s="64" t="s">
        <v>189</v>
      </c>
      <c r="E159" s="66">
        <v>1712.2</v>
      </c>
      <c r="F159" s="61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54"/>
      <c r="W159" s="45"/>
    </row>
    <row r="160" spans="1:23" ht="18" customHeight="1" outlineLevel="6" thickBot="1">
      <c r="A160" s="8" t="s">
        <v>10</v>
      </c>
      <c r="B160" s="16">
        <v>951</v>
      </c>
      <c r="C160" s="9"/>
      <c r="D160" s="9" t="s">
        <v>188</v>
      </c>
      <c r="E160" s="10">
        <f>E161</f>
        <v>22.13</v>
      </c>
      <c r="F160" s="129" t="e">
        <f>#REF!+#REF!</f>
        <v>#REF!</v>
      </c>
      <c r="G160" s="25" t="e">
        <f>#REF!+#REF!</f>
        <v>#REF!</v>
      </c>
      <c r="H160" s="25" t="e">
        <f>#REF!+#REF!</f>
        <v>#REF!</v>
      </c>
      <c r="I160" s="25" t="e">
        <f>#REF!+#REF!</f>
        <v>#REF!</v>
      </c>
      <c r="J160" s="25" t="e">
        <f>#REF!+#REF!</f>
        <v>#REF!</v>
      </c>
      <c r="K160" s="25" t="e">
        <f>#REF!+#REF!</f>
        <v>#REF!</v>
      </c>
      <c r="L160" s="25" t="e">
        <f>#REF!+#REF!</f>
        <v>#REF!</v>
      </c>
      <c r="M160" s="25" t="e">
        <f>#REF!+#REF!</f>
        <v>#REF!</v>
      </c>
      <c r="N160" s="25" t="e">
        <f>#REF!+#REF!</f>
        <v>#REF!</v>
      </c>
      <c r="O160" s="25" t="e">
        <f>#REF!+#REF!</f>
        <v>#REF!</v>
      </c>
      <c r="P160" s="25" t="e">
        <f>#REF!+#REF!</f>
        <v>#REF!</v>
      </c>
      <c r="Q160" s="25" t="e">
        <f>#REF!+#REF!</f>
        <v>#REF!</v>
      </c>
      <c r="R160" s="25" t="e">
        <f>#REF!+#REF!</f>
        <v>#REF!</v>
      </c>
      <c r="S160" s="25" t="e">
        <f>#REF!+#REF!</f>
        <v>#REF!</v>
      </c>
      <c r="T160" s="25" t="e">
        <f>#REF!+#REF!</f>
        <v>#REF!</v>
      </c>
      <c r="U160" s="25" t="e">
        <f>#REF!+#REF!</f>
        <v>#REF!</v>
      </c>
      <c r="V160" s="53" t="e">
        <f>#REF!+#REF!</f>
        <v>#REF!</v>
      </c>
      <c r="W160" s="45" t="e">
        <f>V160/E158*100</f>
        <v>#REF!</v>
      </c>
    </row>
    <row r="161" spans="1:23" ht="33.75" customHeight="1" outlineLevel="4" thickBot="1">
      <c r="A161" s="62" t="s">
        <v>40</v>
      </c>
      <c r="B161" s="63">
        <v>951</v>
      </c>
      <c r="C161" s="64"/>
      <c r="D161" s="64" t="s">
        <v>190</v>
      </c>
      <c r="E161" s="66">
        <v>22.13</v>
      </c>
      <c r="F161" s="128" t="e">
        <f>#REF!</f>
        <v>#REF!</v>
      </c>
      <c r="G161" s="28" t="e">
        <f>#REF!</f>
        <v>#REF!</v>
      </c>
      <c r="H161" s="28" t="e">
        <f>#REF!</f>
        <v>#REF!</v>
      </c>
      <c r="I161" s="28" t="e">
        <f>#REF!</f>
        <v>#REF!</v>
      </c>
      <c r="J161" s="28" t="e">
        <f>#REF!</f>
        <v>#REF!</v>
      </c>
      <c r="K161" s="28" t="e">
        <f>#REF!</f>
        <v>#REF!</v>
      </c>
      <c r="L161" s="28" t="e">
        <f>#REF!</f>
        <v>#REF!</v>
      </c>
      <c r="M161" s="28" t="e">
        <f>#REF!</f>
        <v>#REF!</v>
      </c>
      <c r="N161" s="28" t="e">
        <f>#REF!</f>
        <v>#REF!</v>
      </c>
      <c r="O161" s="28" t="e">
        <f>#REF!</f>
        <v>#REF!</v>
      </c>
      <c r="P161" s="28" t="e">
        <f>#REF!</f>
        <v>#REF!</v>
      </c>
      <c r="Q161" s="28" t="e">
        <f>#REF!</f>
        <v>#REF!</v>
      </c>
      <c r="R161" s="28" t="e">
        <f>#REF!</f>
        <v>#REF!</v>
      </c>
      <c r="S161" s="28" t="e">
        <f>#REF!</f>
        <v>#REF!</v>
      </c>
      <c r="T161" s="28" t="e">
        <f>#REF!</f>
        <v>#REF!</v>
      </c>
      <c r="U161" s="28" t="e">
        <f>#REF!</f>
        <v>#REF!</v>
      </c>
      <c r="V161" s="52" t="e">
        <f>#REF!</f>
        <v>#REF!</v>
      </c>
      <c r="W161" s="45" t="e">
        <f>V161/E159*100</f>
        <v>#REF!</v>
      </c>
    </row>
    <row r="162" spans="1:23" ht="33" customHeight="1" outlineLevel="6" thickBot="1">
      <c r="A162" s="8" t="s">
        <v>99</v>
      </c>
      <c r="B162" s="16">
        <v>951</v>
      </c>
      <c r="C162" s="9"/>
      <c r="D162" s="9" t="s">
        <v>188</v>
      </c>
      <c r="E162" s="10">
        <f>E163</f>
        <v>379.28</v>
      </c>
      <c r="F162" s="129" t="e">
        <f>#REF!+#REF!</f>
        <v>#REF!</v>
      </c>
      <c r="G162" s="25" t="e">
        <f>#REF!+#REF!</f>
        <v>#REF!</v>
      </c>
      <c r="H162" s="25" t="e">
        <f>#REF!+#REF!</f>
        <v>#REF!</v>
      </c>
      <c r="I162" s="25" t="e">
        <f>#REF!+#REF!</f>
        <v>#REF!</v>
      </c>
      <c r="J162" s="25" t="e">
        <f>#REF!+#REF!</f>
        <v>#REF!</v>
      </c>
      <c r="K162" s="25" t="e">
        <f>#REF!+#REF!</f>
        <v>#REF!</v>
      </c>
      <c r="L162" s="25" t="e">
        <f>#REF!+#REF!</f>
        <v>#REF!</v>
      </c>
      <c r="M162" s="25" t="e">
        <f>#REF!+#REF!</f>
        <v>#REF!</v>
      </c>
      <c r="N162" s="25" t="e">
        <f>#REF!+#REF!</f>
        <v>#REF!</v>
      </c>
      <c r="O162" s="25" t="e">
        <f>#REF!+#REF!</f>
        <v>#REF!</v>
      </c>
      <c r="P162" s="25" t="e">
        <f>#REF!+#REF!</f>
        <v>#REF!</v>
      </c>
      <c r="Q162" s="25" t="e">
        <f>#REF!+#REF!</f>
        <v>#REF!</v>
      </c>
      <c r="R162" s="25" t="e">
        <f>#REF!+#REF!</f>
        <v>#REF!</v>
      </c>
      <c r="S162" s="25" t="e">
        <f>#REF!+#REF!</f>
        <v>#REF!</v>
      </c>
      <c r="T162" s="25" t="e">
        <f>#REF!+#REF!</f>
        <v>#REF!</v>
      </c>
      <c r="U162" s="25" t="e">
        <f>#REF!+#REF!</f>
        <v>#REF!</v>
      </c>
      <c r="V162" s="53" t="e">
        <f>#REF!+#REF!</f>
        <v>#REF!</v>
      </c>
      <c r="W162" s="45" t="e">
        <f>V162/E160*100</f>
        <v>#REF!</v>
      </c>
    </row>
    <row r="163" spans="1:23" ht="48" outlineLevel="6" thickBot="1">
      <c r="A163" s="62" t="s">
        <v>100</v>
      </c>
      <c r="B163" s="63">
        <v>951</v>
      </c>
      <c r="C163" s="64"/>
      <c r="D163" s="64" t="s">
        <v>192</v>
      </c>
      <c r="E163" s="66">
        <v>379.28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17.25" customHeight="1" outlineLevel="6" thickBot="1">
      <c r="A164" s="8" t="s">
        <v>11</v>
      </c>
      <c r="B164" s="16">
        <v>951</v>
      </c>
      <c r="C164" s="9"/>
      <c r="D164" s="9" t="s">
        <v>188</v>
      </c>
      <c r="E164" s="10">
        <f>E165</f>
        <v>121.2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/>
      <c r="W164" s="45"/>
    </row>
    <row r="165" spans="1:23" ht="32.25" outlineLevel="6" thickBot="1">
      <c r="A165" s="67" t="s">
        <v>42</v>
      </c>
      <c r="B165" s="63">
        <v>951</v>
      </c>
      <c r="C165" s="64"/>
      <c r="D165" s="64" t="s">
        <v>191</v>
      </c>
      <c r="E165" s="66">
        <v>121.2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/>
      <c r="W165" s="45"/>
    </row>
    <row r="166" spans="1:23" ht="16.5" outlineLevel="5" thickBot="1">
      <c r="A166" s="68" t="s">
        <v>101</v>
      </c>
      <c r="B166" s="16">
        <v>951</v>
      </c>
      <c r="C166" s="9"/>
      <c r="D166" s="9" t="s">
        <v>188</v>
      </c>
      <c r="E166" s="103">
        <f>E167</f>
        <v>3513.55215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>
        <v>110.26701</v>
      </c>
      <c r="W166" s="45">
        <f>V166/E164*100</f>
        <v>90.97938118811881</v>
      </c>
    </row>
    <row r="167" spans="1:23" ht="33" customHeight="1" outlineLevel="5" thickBot="1">
      <c r="A167" s="67" t="s">
        <v>102</v>
      </c>
      <c r="B167" s="63">
        <v>951</v>
      </c>
      <c r="C167" s="64"/>
      <c r="D167" s="64" t="s">
        <v>193</v>
      </c>
      <c r="E167" s="102">
        <v>3513.55215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>
        <v>2639.87191</v>
      </c>
      <c r="W167" s="45">
        <f>V167/E165*100</f>
        <v>2178.1121369636962</v>
      </c>
    </row>
    <row r="168" spans="1:23" ht="22.5" customHeight="1" outlineLevel="5" thickBot="1">
      <c r="A168" s="8" t="s">
        <v>76</v>
      </c>
      <c r="B168" s="16">
        <v>951</v>
      </c>
      <c r="C168" s="9"/>
      <c r="D168" s="9" t="s">
        <v>188</v>
      </c>
      <c r="E168" s="10">
        <f>E169+E170</f>
        <v>0.73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/>
      <c r="W168" s="45"/>
    </row>
    <row r="169" spans="1:23" ht="20.25" customHeight="1" outlineLevel="5" thickBot="1">
      <c r="A169" s="67" t="s">
        <v>77</v>
      </c>
      <c r="B169" s="63">
        <v>951</v>
      </c>
      <c r="C169" s="64"/>
      <c r="D169" s="64" t="s">
        <v>194</v>
      </c>
      <c r="E169" s="66">
        <v>0.73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20.25" customHeight="1" outlineLevel="5" thickBot="1">
      <c r="A170" s="62" t="s">
        <v>103</v>
      </c>
      <c r="B170" s="63">
        <v>951</v>
      </c>
      <c r="C170" s="64"/>
      <c r="D170" s="64" t="s">
        <v>195</v>
      </c>
      <c r="E170" s="66">
        <v>0</v>
      </c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3"/>
      <c r="V170" s="49"/>
      <c r="W170" s="45"/>
    </row>
    <row r="171" spans="1:23" ht="26.25" customHeight="1" outlineLevel="5" thickBot="1">
      <c r="A171" s="124" t="s">
        <v>96</v>
      </c>
      <c r="B171" s="16">
        <v>951</v>
      </c>
      <c r="C171" s="9"/>
      <c r="D171" s="9" t="s">
        <v>111</v>
      </c>
      <c r="E171" s="103">
        <f>E172</f>
        <v>0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24" customHeight="1" outlineLevel="5" thickBot="1">
      <c r="A172" s="62" t="s">
        <v>88</v>
      </c>
      <c r="B172" s="85">
        <v>951</v>
      </c>
      <c r="C172" s="64"/>
      <c r="D172" s="64" t="s">
        <v>176</v>
      </c>
      <c r="E172" s="66">
        <v>0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24" customHeight="1" outlineLevel="5" thickBot="1">
      <c r="A173" s="8" t="s">
        <v>12</v>
      </c>
      <c r="B173" s="16">
        <v>951</v>
      </c>
      <c r="C173" s="9"/>
      <c r="D173" s="9" t="s">
        <v>111</v>
      </c>
      <c r="E173" s="103">
        <f>E174</f>
        <v>1584</v>
      </c>
      <c r="F173" s="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3"/>
      <c r="V173" s="49"/>
      <c r="W173" s="45"/>
    </row>
    <row r="174" spans="1:23" ht="37.5" customHeight="1" outlineLevel="5" thickBot="1">
      <c r="A174" s="84" t="s">
        <v>89</v>
      </c>
      <c r="B174" s="85">
        <v>951</v>
      </c>
      <c r="C174" s="64"/>
      <c r="D174" s="64" t="s">
        <v>174</v>
      </c>
      <c r="E174" s="66">
        <v>1584</v>
      </c>
      <c r="F174" s="2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3"/>
      <c r="V174" s="49"/>
      <c r="W174" s="45"/>
    </row>
    <row r="175" spans="1:23" ht="19.5" outlineLevel="6" thickBot="1">
      <c r="A175" s="124" t="s">
        <v>209</v>
      </c>
      <c r="B175" s="16">
        <v>951</v>
      </c>
      <c r="C175" s="9"/>
      <c r="D175" s="9" t="s">
        <v>111</v>
      </c>
      <c r="E175" s="10">
        <f>E176</f>
        <v>0</v>
      </c>
      <c r="F175" s="21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31"/>
      <c r="V175" s="49">
        <v>0</v>
      </c>
      <c r="W175" s="45">
        <f>V175/E173*100</f>
        <v>0</v>
      </c>
    </row>
    <row r="176" spans="1:23" ht="16.5" outlineLevel="6" thickBot="1">
      <c r="A176" s="62" t="s">
        <v>88</v>
      </c>
      <c r="B176" s="63">
        <v>951</v>
      </c>
      <c r="C176" s="64"/>
      <c r="D176" s="64" t="s">
        <v>176</v>
      </c>
      <c r="E176" s="66">
        <v>0</v>
      </c>
      <c r="F176" s="127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50" t="e">
        <f>#REF!</f>
        <v>#REF!</v>
      </c>
      <c r="W176" s="45" t="e">
        <f>V176/E174*100</f>
        <v>#REF!</v>
      </c>
    </row>
    <row r="177" spans="1:23" ht="16.5" outlineLevel="6" thickBot="1">
      <c r="A177" s="8" t="s">
        <v>13</v>
      </c>
      <c r="B177" s="16">
        <v>951</v>
      </c>
      <c r="C177" s="9"/>
      <c r="D177" s="9" t="s">
        <v>188</v>
      </c>
      <c r="E177" s="10">
        <f>E178</f>
        <v>720.4071</v>
      </c>
      <c r="F177" s="120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1"/>
      <c r="W177" s="45"/>
    </row>
    <row r="178" spans="1:23" ht="32.25" outlineLevel="6" thickBot="1">
      <c r="A178" s="62" t="s">
        <v>54</v>
      </c>
      <c r="B178" s="63">
        <v>951</v>
      </c>
      <c r="C178" s="64"/>
      <c r="D178" s="64" t="s">
        <v>196</v>
      </c>
      <c r="E178" s="66">
        <v>720.4071</v>
      </c>
      <c r="F178" s="120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1"/>
      <c r="W178" s="45"/>
    </row>
    <row r="179" spans="1:23" ht="16.5" outlineLevel="6" thickBot="1">
      <c r="A179" s="8" t="s">
        <v>252</v>
      </c>
      <c r="B179" s="16">
        <v>951</v>
      </c>
      <c r="C179" s="9"/>
      <c r="D179" s="9" t="s">
        <v>188</v>
      </c>
      <c r="E179" s="10">
        <f>E180</f>
        <v>24.89</v>
      </c>
      <c r="F179" s="120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1"/>
      <c r="W179" s="45"/>
    </row>
    <row r="180" spans="1:23" ht="48.75" customHeight="1" outlineLevel="6" thickBot="1">
      <c r="A180" s="62" t="s">
        <v>253</v>
      </c>
      <c r="B180" s="63">
        <v>951</v>
      </c>
      <c r="C180" s="64"/>
      <c r="D180" s="64" t="s">
        <v>254</v>
      </c>
      <c r="E180" s="66">
        <v>24.89</v>
      </c>
      <c r="F180" s="120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1"/>
      <c r="W180" s="45"/>
    </row>
    <row r="181" spans="1:23" ht="32.25" outlineLevel="6" thickBot="1">
      <c r="A181" s="68" t="s">
        <v>16</v>
      </c>
      <c r="B181" s="16">
        <v>951</v>
      </c>
      <c r="C181" s="9"/>
      <c r="D181" s="9" t="s">
        <v>188</v>
      </c>
      <c r="E181" s="10">
        <f>E182</f>
        <v>2500</v>
      </c>
      <c r="F181" s="56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54"/>
      <c r="W181" s="45"/>
    </row>
    <row r="182" spans="1:23" ht="32.25" outlineLevel="6" thickBot="1">
      <c r="A182" s="67" t="s">
        <v>57</v>
      </c>
      <c r="B182" s="63">
        <v>951</v>
      </c>
      <c r="C182" s="64"/>
      <c r="D182" s="64" t="s">
        <v>197</v>
      </c>
      <c r="E182" s="66">
        <v>2500</v>
      </c>
      <c r="F182" s="126" t="e">
        <f>#REF!</f>
        <v>#REF!</v>
      </c>
      <c r="G182" s="27" t="e">
        <f>#REF!</f>
        <v>#REF!</v>
      </c>
      <c r="H182" s="27" t="e">
        <f>#REF!</f>
        <v>#REF!</v>
      </c>
      <c r="I182" s="27" t="e">
        <f>#REF!</f>
        <v>#REF!</v>
      </c>
      <c r="J182" s="27" t="e">
        <f>#REF!</f>
        <v>#REF!</v>
      </c>
      <c r="K182" s="27" t="e">
        <f>#REF!</f>
        <v>#REF!</v>
      </c>
      <c r="L182" s="27" t="e">
        <f>#REF!</f>
        <v>#REF!</v>
      </c>
      <c r="M182" s="27" t="e">
        <f>#REF!</f>
        <v>#REF!</v>
      </c>
      <c r="N182" s="27" t="e">
        <f>#REF!</f>
        <v>#REF!</v>
      </c>
      <c r="O182" s="27" t="e">
        <f>#REF!</f>
        <v>#REF!</v>
      </c>
      <c r="P182" s="27" t="e">
        <f>#REF!</f>
        <v>#REF!</v>
      </c>
      <c r="Q182" s="27" t="e">
        <f>#REF!</f>
        <v>#REF!</v>
      </c>
      <c r="R182" s="27" t="e">
        <f>#REF!</f>
        <v>#REF!</v>
      </c>
      <c r="S182" s="27" t="e">
        <f>#REF!</f>
        <v>#REF!</v>
      </c>
      <c r="T182" s="27" t="e">
        <f>#REF!</f>
        <v>#REF!</v>
      </c>
      <c r="U182" s="27" t="e">
        <f>#REF!</f>
        <v>#REF!</v>
      </c>
      <c r="V182" s="51" t="e">
        <f>#REF!</f>
        <v>#REF!</v>
      </c>
      <c r="W182" s="45" t="e">
        <f>V182/E178*100</f>
        <v>#REF!</v>
      </c>
    </row>
    <row r="183" spans="1:23" ht="16.5" outlineLevel="6" thickBot="1">
      <c r="A183" s="8" t="s">
        <v>21</v>
      </c>
      <c r="B183" s="16">
        <v>951</v>
      </c>
      <c r="C183" s="9"/>
      <c r="D183" s="9" t="s">
        <v>188</v>
      </c>
      <c r="E183" s="10">
        <f>E184</f>
        <v>50</v>
      </c>
      <c r="F183" s="128" t="e">
        <f>#REF!</f>
        <v>#REF!</v>
      </c>
      <c r="G183" s="28" t="e">
        <f>#REF!</f>
        <v>#REF!</v>
      </c>
      <c r="H183" s="28" t="e">
        <f>#REF!</f>
        <v>#REF!</v>
      </c>
      <c r="I183" s="28" t="e">
        <f>#REF!</f>
        <v>#REF!</v>
      </c>
      <c r="J183" s="28" t="e">
        <f>#REF!</f>
        <v>#REF!</v>
      </c>
      <c r="K183" s="28" t="e">
        <f>#REF!</f>
        <v>#REF!</v>
      </c>
      <c r="L183" s="28" t="e">
        <f>#REF!</f>
        <v>#REF!</v>
      </c>
      <c r="M183" s="28" t="e">
        <f>#REF!</f>
        <v>#REF!</v>
      </c>
      <c r="N183" s="28" t="e">
        <f>#REF!</f>
        <v>#REF!</v>
      </c>
      <c r="O183" s="28" t="e">
        <f>#REF!</f>
        <v>#REF!</v>
      </c>
      <c r="P183" s="28" t="e">
        <f>#REF!</f>
        <v>#REF!</v>
      </c>
      <c r="Q183" s="28" t="e">
        <f>#REF!</f>
        <v>#REF!</v>
      </c>
      <c r="R183" s="28" t="e">
        <f>#REF!</f>
        <v>#REF!</v>
      </c>
      <c r="S183" s="28" t="e">
        <f>#REF!</f>
        <v>#REF!</v>
      </c>
      <c r="T183" s="28" t="e">
        <f>#REF!</f>
        <v>#REF!</v>
      </c>
      <c r="U183" s="28" t="e">
        <f>#REF!</f>
        <v>#REF!</v>
      </c>
      <c r="V183" s="48" t="e">
        <f>#REF!</f>
        <v>#REF!</v>
      </c>
      <c r="W183" s="45" t="e">
        <f aca="true" t="shared" si="2" ref="W183:W188">V183/E181*100</f>
        <v>#REF!</v>
      </c>
    </row>
    <row r="184" spans="1:23" ht="32.25" customHeight="1" outlineLevel="6" thickBot="1">
      <c r="A184" s="62" t="s">
        <v>58</v>
      </c>
      <c r="B184" s="63">
        <v>951</v>
      </c>
      <c r="C184" s="64"/>
      <c r="D184" s="64" t="s">
        <v>198</v>
      </c>
      <c r="E184" s="66">
        <v>50</v>
      </c>
      <c r="F184" s="127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50" t="e">
        <f>#REF!</f>
        <v>#REF!</v>
      </c>
      <c r="W184" s="45" t="e">
        <f t="shared" si="2"/>
        <v>#REF!</v>
      </c>
    </row>
    <row r="185" spans="1:23" ht="18.75" customHeight="1" outlineLevel="6" thickBot="1">
      <c r="A185" s="8" t="s">
        <v>59</v>
      </c>
      <c r="B185" s="16">
        <v>951</v>
      </c>
      <c r="C185" s="9"/>
      <c r="D185" s="9" t="s">
        <v>188</v>
      </c>
      <c r="E185" s="10">
        <f>E186</f>
        <v>100</v>
      </c>
      <c r="F185" s="22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32"/>
      <c r="V185" s="49">
        <v>48.715</v>
      </c>
      <c r="W185" s="45">
        <f t="shared" si="2"/>
        <v>97.43</v>
      </c>
    </row>
    <row r="186" spans="1:23" ht="48.75" customHeight="1" outlineLevel="6" thickBot="1">
      <c r="A186" s="62" t="s">
        <v>60</v>
      </c>
      <c r="B186" s="63">
        <v>951</v>
      </c>
      <c r="C186" s="64"/>
      <c r="D186" s="64" t="s">
        <v>199</v>
      </c>
      <c r="E186" s="66">
        <v>100</v>
      </c>
      <c r="F186" s="127" t="e">
        <f>#REF!</f>
        <v>#REF!</v>
      </c>
      <c r="G186" s="26" t="e">
        <f>#REF!</f>
        <v>#REF!</v>
      </c>
      <c r="H186" s="26" t="e">
        <f>#REF!</f>
        <v>#REF!</v>
      </c>
      <c r="I186" s="26" t="e">
        <f>#REF!</f>
        <v>#REF!</v>
      </c>
      <c r="J186" s="26" t="e">
        <f>#REF!</f>
        <v>#REF!</v>
      </c>
      <c r="K186" s="26" t="e">
        <f>#REF!</f>
        <v>#REF!</v>
      </c>
      <c r="L186" s="26" t="e">
        <f>#REF!</f>
        <v>#REF!</v>
      </c>
      <c r="M186" s="26" t="e">
        <f>#REF!</f>
        <v>#REF!</v>
      </c>
      <c r="N186" s="26" t="e">
        <f>#REF!</f>
        <v>#REF!</v>
      </c>
      <c r="O186" s="26" t="e">
        <f>#REF!</f>
        <v>#REF!</v>
      </c>
      <c r="P186" s="26" t="e">
        <f>#REF!</f>
        <v>#REF!</v>
      </c>
      <c r="Q186" s="26" t="e">
        <f>#REF!</f>
        <v>#REF!</v>
      </c>
      <c r="R186" s="26" t="e">
        <f>#REF!</f>
        <v>#REF!</v>
      </c>
      <c r="S186" s="26" t="e">
        <f>#REF!</f>
        <v>#REF!</v>
      </c>
      <c r="T186" s="26" t="e">
        <f>#REF!</f>
        <v>#REF!</v>
      </c>
      <c r="U186" s="26" t="e">
        <f>#REF!</f>
        <v>#REF!</v>
      </c>
      <c r="V186" s="50" t="e">
        <f>#REF!</f>
        <v>#REF!</v>
      </c>
      <c r="W186" s="45" t="e">
        <f t="shared" si="2"/>
        <v>#REF!</v>
      </c>
    </row>
    <row r="187" spans="1:23" ht="18" customHeight="1" outlineLevel="6" thickBot="1">
      <c r="A187" s="68" t="s">
        <v>22</v>
      </c>
      <c r="B187" s="16">
        <v>951</v>
      </c>
      <c r="C187" s="9"/>
      <c r="D187" s="9" t="s">
        <v>188</v>
      </c>
      <c r="E187" s="10">
        <f>E188+E189</f>
        <v>20294</v>
      </c>
      <c r="F187" s="129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 t="e">
        <f>#REF!</f>
        <v>#REF!</v>
      </c>
      <c r="O187" s="25" t="e">
        <f>#REF!</f>
        <v>#REF!</v>
      </c>
      <c r="P187" s="25" t="e">
        <f>#REF!</f>
        <v>#REF!</v>
      </c>
      <c r="Q187" s="25" t="e">
        <f>#REF!</f>
        <v>#REF!</v>
      </c>
      <c r="R187" s="25" t="e">
        <f>#REF!</f>
        <v>#REF!</v>
      </c>
      <c r="S187" s="25" t="e">
        <f>#REF!</f>
        <v>#REF!</v>
      </c>
      <c r="T187" s="25" t="e">
        <f>#REF!</f>
        <v>#REF!</v>
      </c>
      <c r="U187" s="25" t="e">
        <f>#REF!</f>
        <v>#REF!</v>
      </c>
      <c r="V187" s="53" t="e">
        <f>#REF!</f>
        <v>#REF!</v>
      </c>
      <c r="W187" s="45" t="e">
        <f t="shared" si="2"/>
        <v>#REF!</v>
      </c>
    </row>
    <row r="188" spans="1:23" ht="48" outlineLevel="6" thickBot="1">
      <c r="A188" s="62" t="s">
        <v>61</v>
      </c>
      <c r="B188" s="63">
        <v>951</v>
      </c>
      <c r="C188" s="64"/>
      <c r="D188" s="64" t="s">
        <v>200</v>
      </c>
      <c r="E188" s="66">
        <v>2000</v>
      </c>
      <c r="F188" s="128" t="e">
        <f>#REF!</f>
        <v>#REF!</v>
      </c>
      <c r="G188" s="28" t="e">
        <f>#REF!</f>
        <v>#REF!</v>
      </c>
      <c r="H188" s="28" t="e">
        <f>#REF!</f>
        <v>#REF!</v>
      </c>
      <c r="I188" s="28" t="e">
        <f>#REF!</f>
        <v>#REF!</v>
      </c>
      <c r="J188" s="28" t="e">
        <f>#REF!</f>
        <v>#REF!</v>
      </c>
      <c r="K188" s="28" t="e">
        <f>#REF!</f>
        <v>#REF!</v>
      </c>
      <c r="L188" s="28" t="e">
        <f>#REF!</f>
        <v>#REF!</v>
      </c>
      <c r="M188" s="28" t="e">
        <f>#REF!</f>
        <v>#REF!</v>
      </c>
      <c r="N188" s="28" t="e">
        <f>#REF!</f>
        <v>#REF!</v>
      </c>
      <c r="O188" s="28" t="e">
        <f>#REF!</f>
        <v>#REF!</v>
      </c>
      <c r="P188" s="28" t="e">
        <f>#REF!</f>
        <v>#REF!</v>
      </c>
      <c r="Q188" s="28" t="e">
        <f>#REF!</f>
        <v>#REF!</v>
      </c>
      <c r="R188" s="28" t="e">
        <f>#REF!</f>
        <v>#REF!</v>
      </c>
      <c r="S188" s="28" t="e">
        <f>#REF!</f>
        <v>#REF!</v>
      </c>
      <c r="T188" s="28" t="e">
        <f>#REF!</f>
        <v>#REF!</v>
      </c>
      <c r="U188" s="28" t="e">
        <f>#REF!</f>
        <v>#REF!</v>
      </c>
      <c r="V188" s="52" t="e">
        <f>#REF!</f>
        <v>#REF!</v>
      </c>
      <c r="W188" s="45" t="e">
        <f t="shared" si="2"/>
        <v>#REF!</v>
      </c>
    </row>
    <row r="189" spans="1:23" ht="48" outlineLevel="6" thickBot="1">
      <c r="A189" s="62" t="s">
        <v>302</v>
      </c>
      <c r="B189" s="63">
        <v>951</v>
      </c>
      <c r="C189" s="64"/>
      <c r="D189" s="64" t="s">
        <v>303</v>
      </c>
      <c r="E189" s="66">
        <v>18294</v>
      </c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8"/>
      <c r="W189" s="45"/>
    </row>
    <row r="190" spans="1:23" ht="33.75" customHeight="1" outlineLevel="6" thickBot="1">
      <c r="A190" s="130" t="s">
        <v>20</v>
      </c>
      <c r="B190" s="131" t="s">
        <v>19</v>
      </c>
      <c r="C190" s="132"/>
      <c r="D190" s="131" t="s">
        <v>172</v>
      </c>
      <c r="E190" s="133">
        <f>E202+E193+E191+E200+E198+E196</f>
        <v>4694.02439</v>
      </c>
      <c r="F190" s="41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58"/>
      <c r="W190" s="45"/>
    </row>
    <row r="191" spans="1:23" ht="33.75" customHeight="1" outlineLevel="6" thickBot="1">
      <c r="A191" s="124" t="s">
        <v>106</v>
      </c>
      <c r="B191" s="137" t="s">
        <v>19</v>
      </c>
      <c r="C191" s="138"/>
      <c r="D191" s="137" t="s">
        <v>188</v>
      </c>
      <c r="E191" s="115">
        <f>E192</f>
        <v>0</v>
      </c>
      <c r="F191" s="41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58"/>
      <c r="W191" s="45"/>
    </row>
    <row r="192" spans="1:23" ht="16.5" outlineLevel="6" thickBot="1">
      <c r="A192" s="62" t="s">
        <v>88</v>
      </c>
      <c r="B192" s="139" t="s">
        <v>19</v>
      </c>
      <c r="C192" s="140"/>
      <c r="D192" s="139" t="s">
        <v>176</v>
      </c>
      <c r="E192" s="114">
        <v>0</v>
      </c>
      <c r="F192" s="125" t="e">
        <f>#REF!+#REF!</f>
        <v>#REF!</v>
      </c>
      <c r="G192" s="24" t="e">
        <f>#REF!+#REF!</f>
        <v>#REF!</v>
      </c>
      <c r="H192" s="24" t="e">
        <f>#REF!+#REF!</f>
        <v>#REF!</v>
      </c>
      <c r="I192" s="24" t="e">
        <f>#REF!+#REF!</f>
        <v>#REF!</v>
      </c>
      <c r="J192" s="24" t="e">
        <f>#REF!+#REF!</f>
        <v>#REF!</v>
      </c>
      <c r="K192" s="24" t="e">
        <f>#REF!+#REF!</f>
        <v>#REF!</v>
      </c>
      <c r="L192" s="24" t="e">
        <f>#REF!+#REF!</f>
        <v>#REF!</v>
      </c>
      <c r="M192" s="24" t="e">
        <f>#REF!+#REF!</f>
        <v>#REF!</v>
      </c>
      <c r="N192" s="24" t="e">
        <f>#REF!+#REF!</f>
        <v>#REF!</v>
      </c>
      <c r="O192" s="24" t="e">
        <f>#REF!+#REF!</f>
        <v>#REF!</v>
      </c>
      <c r="P192" s="24" t="e">
        <f>#REF!+#REF!</f>
        <v>#REF!</v>
      </c>
      <c r="Q192" s="24" t="e">
        <f>#REF!+#REF!</f>
        <v>#REF!</v>
      </c>
      <c r="R192" s="24" t="e">
        <f>#REF!+#REF!</f>
        <v>#REF!</v>
      </c>
      <c r="S192" s="24" t="e">
        <f>#REF!+#REF!</f>
        <v>#REF!</v>
      </c>
      <c r="T192" s="24" t="e">
        <f>#REF!+#REF!</f>
        <v>#REF!</v>
      </c>
      <c r="U192" s="24" t="e">
        <f>#REF!+#REF!</f>
        <v>#REF!</v>
      </c>
      <c r="V192" s="46" t="e">
        <f>#REF!+#REF!</f>
        <v>#REF!</v>
      </c>
      <c r="W192" s="45" t="e">
        <f>V192/E190*100</f>
        <v>#REF!</v>
      </c>
    </row>
    <row r="193" spans="1:23" ht="16.5" outlineLevel="6" thickBot="1">
      <c r="A193" s="124" t="s">
        <v>96</v>
      </c>
      <c r="B193" s="137" t="s">
        <v>19</v>
      </c>
      <c r="C193" s="138"/>
      <c r="D193" s="137" t="s">
        <v>188</v>
      </c>
      <c r="E193" s="115">
        <f>E195+E194</f>
        <v>735.20554</v>
      </c>
      <c r="F193" s="109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1"/>
      <c r="W193" s="45"/>
    </row>
    <row r="194" spans="1:23" ht="16.5" outlineLevel="6" thickBot="1">
      <c r="A194" s="62" t="s">
        <v>295</v>
      </c>
      <c r="B194" s="139" t="s">
        <v>19</v>
      </c>
      <c r="C194" s="140"/>
      <c r="D194" s="139" t="s">
        <v>294</v>
      </c>
      <c r="E194" s="114">
        <v>735.20554</v>
      </c>
      <c r="F194" s="109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1"/>
      <c r="W194" s="45"/>
    </row>
    <row r="195" spans="1:23" ht="16.5" outlineLevel="6" thickBot="1">
      <c r="A195" s="62" t="s">
        <v>88</v>
      </c>
      <c r="B195" s="139" t="s">
        <v>19</v>
      </c>
      <c r="C195" s="140"/>
      <c r="D195" s="139" t="s">
        <v>176</v>
      </c>
      <c r="E195" s="114">
        <v>0</v>
      </c>
      <c r="F195" s="109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1"/>
      <c r="W195" s="45"/>
    </row>
    <row r="196" spans="1:23" ht="16.5" outlineLevel="6" thickBot="1">
      <c r="A196" s="124" t="s">
        <v>296</v>
      </c>
      <c r="B196" s="137" t="s">
        <v>19</v>
      </c>
      <c r="C196" s="138"/>
      <c r="D196" s="137" t="s">
        <v>188</v>
      </c>
      <c r="E196" s="115">
        <f>E197</f>
        <v>0</v>
      </c>
      <c r="F196" s="109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1"/>
      <c r="W196" s="45"/>
    </row>
    <row r="197" spans="1:23" ht="16.5" outlineLevel="6" thickBot="1">
      <c r="A197" s="62" t="s">
        <v>88</v>
      </c>
      <c r="B197" s="139" t="s">
        <v>19</v>
      </c>
      <c r="C197" s="140"/>
      <c r="D197" s="139" t="s">
        <v>176</v>
      </c>
      <c r="E197" s="114">
        <v>0</v>
      </c>
      <c r="F197" s="109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1"/>
      <c r="W197" s="45"/>
    </row>
    <row r="198" spans="1:23" ht="16.5" outlineLevel="6" thickBot="1">
      <c r="A198" s="8" t="s">
        <v>12</v>
      </c>
      <c r="B198" s="137" t="s">
        <v>19</v>
      </c>
      <c r="C198" s="138"/>
      <c r="D198" s="137" t="s">
        <v>188</v>
      </c>
      <c r="E198" s="115">
        <f>E199</f>
        <v>21.81885</v>
      </c>
      <c r="F198" s="109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1"/>
      <c r="W198" s="45"/>
    </row>
    <row r="199" spans="1:23" ht="16.5" outlineLevel="6" thickBot="1">
      <c r="A199" s="62" t="s">
        <v>88</v>
      </c>
      <c r="B199" s="139" t="s">
        <v>19</v>
      </c>
      <c r="C199" s="140"/>
      <c r="D199" s="139" t="s">
        <v>176</v>
      </c>
      <c r="E199" s="114">
        <v>21.81885</v>
      </c>
      <c r="F199" s="109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1"/>
      <c r="W199" s="45"/>
    </row>
    <row r="200" spans="1:23" ht="16.5" outlineLevel="6" thickBot="1">
      <c r="A200" s="8" t="s">
        <v>210</v>
      </c>
      <c r="B200" s="16">
        <v>953</v>
      </c>
      <c r="C200" s="9"/>
      <c r="D200" s="9" t="s">
        <v>188</v>
      </c>
      <c r="E200" s="103">
        <f>E201</f>
        <v>0</v>
      </c>
      <c r="F200" s="109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1"/>
      <c r="W200" s="45"/>
    </row>
    <row r="201" spans="1:23" ht="32.25" outlineLevel="6" thickBot="1">
      <c r="A201" s="67" t="s">
        <v>211</v>
      </c>
      <c r="B201" s="63">
        <v>953</v>
      </c>
      <c r="C201" s="64"/>
      <c r="D201" s="64" t="s">
        <v>212</v>
      </c>
      <c r="E201" s="102">
        <v>0</v>
      </c>
      <c r="F201" s="109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1"/>
      <c r="W201" s="45"/>
    </row>
    <row r="202" spans="1:23" ht="16.5" outlineLevel="6" thickBot="1">
      <c r="A202" s="8" t="s">
        <v>15</v>
      </c>
      <c r="B202" s="16">
        <v>953</v>
      </c>
      <c r="C202" s="9"/>
      <c r="D202" s="9" t="s">
        <v>188</v>
      </c>
      <c r="E202" s="103">
        <f>E203</f>
        <v>3937</v>
      </c>
      <c r="F202" s="109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1"/>
      <c r="W202" s="45"/>
    </row>
    <row r="203" spans="1:23" ht="48" outlineLevel="6" thickBot="1">
      <c r="A203" s="67" t="s">
        <v>72</v>
      </c>
      <c r="B203" s="63">
        <v>953</v>
      </c>
      <c r="C203" s="64"/>
      <c r="D203" s="64" t="s">
        <v>201</v>
      </c>
      <c r="E203" s="102">
        <v>3937</v>
      </c>
      <c r="F203" s="109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1"/>
      <c r="W203" s="45"/>
    </row>
    <row r="204" spans="1:23" ht="19.5" outlineLevel="6" thickBot="1">
      <c r="A204" s="37" t="s">
        <v>3</v>
      </c>
      <c r="B204" s="37"/>
      <c r="C204" s="37"/>
      <c r="D204" s="37"/>
      <c r="E204" s="106">
        <f>E13+E134</f>
        <v>667383.11433</v>
      </c>
      <c r="F204" s="41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54"/>
      <c r="W204" s="45"/>
    </row>
    <row r="205" spans="1:23" ht="49.5" customHeight="1" outlineLevel="6">
      <c r="A205" s="1"/>
      <c r="B205" s="19"/>
      <c r="C205" s="1"/>
      <c r="D205" s="1"/>
      <c r="E205" s="1"/>
      <c r="F205" s="41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54"/>
      <c r="W205" s="45"/>
    </row>
    <row r="206" spans="1:23" ht="18.75">
      <c r="A206" s="3"/>
      <c r="B206" s="3"/>
      <c r="C206" s="3"/>
      <c r="D206" s="3"/>
      <c r="E206" s="3"/>
      <c r="F206" s="29" t="e">
        <f>#REF!+#REF!+F192+F137</f>
        <v>#REF!</v>
      </c>
      <c r="G206" s="29" t="e">
        <f>#REF!+#REF!+G192+G137</f>
        <v>#REF!</v>
      </c>
      <c r="H206" s="29" t="e">
        <f>#REF!+#REF!+H192+H137</f>
        <v>#REF!</v>
      </c>
      <c r="I206" s="29" t="e">
        <f>#REF!+#REF!+I192+I137</f>
        <v>#REF!</v>
      </c>
      <c r="J206" s="29" t="e">
        <f>#REF!+#REF!+J192+J137</f>
        <v>#REF!</v>
      </c>
      <c r="K206" s="29" t="e">
        <f>#REF!+#REF!+K192+K137</f>
        <v>#REF!</v>
      </c>
      <c r="L206" s="29" t="e">
        <f>#REF!+#REF!+L192+L137</f>
        <v>#REF!</v>
      </c>
      <c r="M206" s="29" t="e">
        <f>#REF!+#REF!+M192+M137</f>
        <v>#REF!</v>
      </c>
      <c r="N206" s="29" t="e">
        <f>#REF!+#REF!+N192+N137</f>
        <v>#REF!</v>
      </c>
      <c r="O206" s="29" t="e">
        <f>#REF!+#REF!+O192+O137</f>
        <v>#REF!</v>
      </c>
      <c r="P206" s="29" t="e">
        <f>#REF!+#REF!+P192+P137</f>
        <v>#REF!</v>
      </c>
      <c r="Q206" s="29" t="e">
        <f>#REF!+#REF!+Q192+Q137</f>
        <v>#REF!</v>
      </c>
      <c r="R206" s="29" t="e">
        <f>#REF!+#REF!+R192+R137</f>
        <v>#REF!</v>
      </c>
      <c r="S206" s="29" t="e">
        <f>#REF!+#REF!+S192+S137</f>
        <v>#REF!</v>
      </c>
      <c r="T206" s="29" t="e">
        <f>#REF!+#REF!+T192+T137</f>
        <v>#REF!</v>
      </c>
      <c r="U206" s="29" t="e">
        <f>#REF!+#REF!+U192+U137</f>
        <v>#REF!</v>
      </c>
      <c r="V206" s="55" t="e">
        <f>#REF!+#REF!+V192+V137</f>
        <v>#REF!</v>
      </c>
      <c r="W206" s="42" t="e">
        <f>V206/E204*100</f>
        <v>#REF!</v>
      </c>
    </row>
    <row r="207" spans="6:21" ht="15.7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6:21" ht="15.7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</sheetData>
  <sheetProtection/>
  <autoFilter ref="A12:E204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2017-11-23T03:42:57Z</dcterms:modified>
  <cp:category/>
  <cp:version/>
  <cp:contentType/>
  <cp:contentStatus/>
</cp:coreProperties>
</file>